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5" yWindow="-15" windowWidth="11250" windowHeight="9915"/>
  </bookViews>
  <sheets>
    <sheet name="CG External" sheetId="1" r:id="rId1"/>
    <sheet name="Other External" sheetId="3" r:id="rId2"/>
    <sheet name="Domestic" sheetId="4" r:id="rId3"/>
  </sheets>
  <definedNames>
    <definedName name="_xlnm.Print_Area" localSheetId="0">'CG External'!$A$8:$J$232</definedName>
    <definedName name="_xlnm.Print_Area" localSheetId="1">'Other External'!$A$3:$I$93</definedName>
    <definedName name="_xlnm.Print_Titles" localSheetId="0">'CG External'!$1:$6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15" i="1"/>
  <c r="E227" l="1"/>
  <c r="E225"/>
  <c r="E56"/>
  <c r="E94" i="3" l="1"/>
  <c r="E85"/>
  <c r="E23"/>
  <c r="E45"/>
  <c r="D94"/>
  <c r="D85"/>
  <c r="D23"/>
  <c r="D45"/>
  <c r="D227" i="1"/>
  <c r="E96" i="3" l="1"/>
  <c r="E98" s="1"/>
  <c r="D96"/>
  <c r="D98" s="1"/>
</calcChain>
</file>

<file path=xl/comments1.xml><?xml version="1.0" encoding="utf-8"?>
<comments xmlns="http://schemas.openxmlformats.org/spreadsheetml/2006/main">
  <authors>
    <author>karenc</author>
  </authors>
  <commentList>
    <comment ref="A92" authorId="0">
      <text>
        <r>
          <rPr>
            <b/>
            <sz val="8"/>
            <color indexed="81"/>
            <rFont val="Tahoma"/>
            <family val="2"/>
          </rPr>
          <t>karenc:</t>
        </r>
        <r>
          <rPr>
            <sz val="8"/>
            <color indexed="81"/>
            <rFont val="Tahoma"/>
            <family val="2"/>
          </rPr>
          <t xml:space="preserve">
This amount is included as part of Financial Public Sector.
</t>
        </r>
      </text>
    </comment>
  </commentList>
</comments>
</file>

<file path=xl/sharedStrings.xml><?xml version="1.0" encoding="utf-8"?>
<sst xmlns="http://schemas.openxmlformats.org/spreadsheetml/2006/main" count="568" uniqueCount="431">
  <si>
    <t>DOD at:</t>
  </si>
  <si>
    <t xml:space="preserve">1996005   /SL  GOB </t>
  </si>
  <si>
    <t>EBRC General Commercial Loan</t>
  </si>
  <si>
    <t xml:space="preserve">1997006   /SL  GOB </t>
  </si>
  <si>
    <t>ICBC National Housing Programme</t>
  </si>
  <si>
    <t xml:space="preserve">2001024   /SL  GOB </t>
  </si>
  <si>
    <t>ICDF Access Rd. to Caracol Tourism Proj.</t>
  </si>
  <si>
    <t xml:space="preserve">2004003   /SL  GOB </t>
  </si>
  <si>
    <t>EXIMBANK Basic Services and Infrastructure</t>
  </si>
  <si>
    <t xml:space="preserve">2004004   /SL  GOB </t>
  </si>
  <si>
    <t>EXIMBANK of ROC/GOB General Commercial Loan</t>
  </si>
  <si>
    <t xml:space="preserve">2006001   /SL  GOB </t>
  </si>
  <si>
    <t>EBRC General Commercial Use</t>
  </si>
  <si>
    <t xml:space="preserve">2008001   /SL  GOB </t>
  </si>
  <si>
    <t>EBRC Hurricane Relief Fund</t>
  </si>
  <si>
    <t xml:space="preserve">2008010   /SL  GOB </t>
  </si>
  <si>
    <t>EBRC Construction of Belize Sports Center (MJSC) TEST</t>
  </si>
  <si>
    <t xml:space="preserve">1995001   /SL  GOB </t>
  </si>
  <si>
    <t>KFED Punta Gorda- Big Falls Road Project</t>
  </si>
  <si>
    <t xml:space="preserve">2000035   /SL  GOB </t>
  </si>
  <si>
    <t>KFED Big Falls Bladen Bridge Road Project</t>
  </si>
  <si>
    <t xml:space="preserve">2003008   /SL  GOB </t>
  </si>
  <si>
    <t>KFED Golden Stream-Big Falls Belize/Guatemala Border Road Project</t>
  </si>
  <si>
    <t>Banco Nacional de Comercio Exterior,SNC</t>
  </si>
  <si>
    <t xml:space="preserve">2002006   /SL  GOB </t>
  </si>
  <si>
    <t>BANCOMEX Cultural Infrastructural Loan</t>
  </si>
  <si>
    <t>Caribbean Development Bank</t>
  </si>
  <si>
    <t xml:space="preserve">1988005   /SL  GOB </t>
  </si>
  <si>
    <t>CDB AIRPORT IMPROVEMENT PJ. (Original)</t>
  </si>
  <si>
    <t xml:space="preserve">1989004   /SL  GOB </t>
  </si>
  <si>
    <t>CDB Airport Improvement Pj (Additional)</t>
  </si>
  <si>
    <t xml:space="preserve">1993009   /SL  GOB </t>
  </si>
  <si>
    <t>CDB Market Infrastructure  (SFR)</t>
  </si>
  <si>
    <t xml:space="preserve">1993010   /SL  GOB </t>
  </si>
  <si>
    <t>CDB MARKET INFRASTRUCTURE (OCR)</t>
  </si>
  <si>
    <t xml:space="preserve">1997002   /SL  GOB </t>
  </si>
  <si>
    <t xml:space="preserve">1997008   /SL  GOB </t>
  </si>
  <si>
    <t>CDB Hummingbird Highway Project</t>
  </si>
  <si>
    <t xml:space="preserve">1999004   /SL  GOB </t>
  </si>
  <si>
    <t>CDB Rural Development</t>
  </si>
  <si>
    <t xml:space="preserve">1999006   /SL  GOB </t>
  </si>
  <si>
    <t>CDB DISASTER MANAGEMENT PROJECT (SFR)</t>
  </si>
  <si>
    <t xml:space="preserve">1999007   /SL  GOB </t>
  </si>
  <si>
    <t>CDB DISASTER MANAGEMENT PROJECT (OCR)</t>
  </si>
  <si>
    <t xml:space="preserve">2000018   /SL  GOB </t>
  </si>
  <si>
    <t>CDB 2ND ROAD PROJECT ORANGE WALK BYPASS</t>
  </si>
  <si>
    <t xml:space="preserve">2001001   /SL  GOB </t>
  </si>
  <si>
    <t>CDB TECH. &amp; VOC. EDUC. &amp; TRAINING (OCR)</t>
  </si>
  <si>
    <t xml:space="preserve">2001003   /SL  GOB </t>
  </si>
  <si>
    <t>CDB TECH. &amp; VOC. EDUC. &amp; TRAINING (SFR)</t>
  </si>
  <si>
    <t xml:space="preserve">2001004   /SL  GOB </t>
  </si>
  <si>
    <t>CDB Immediate Response Hurricane Iris</t>
  </si>
  <si>
    <t xml:space="preserve">2001008   /SL  GOB </t>
  </si>
  <si>
    <t>CDB Health Sector Reform Programme (SFR)</t>
  </si>
  <si>
    <t xml:space="preserve">2001025   /SL  GOB </t>
  </si>
  <si>
    <t>CDB Health Sector Reform Programme (OCR)</t>
  </si>
  <si>
    <t xml:space="preserve">2002007   /SL  GOB </t>
  </si>
  <si>
    <t>CDB Tourism Emergency Programme</t>
  </si>
  <si>
    <t xml:space="preserve">2003002   /SL  GOB </t>
  </si>
  <si>
    <t>CDB Disaster Management Additional Loan(OCR)</t>
  </si>
  <si>
    <t xml:space="preserve">2003003   /SL  GOB </t>
  </si>
  <si>
    <t>CDB Disaster Management Additional Loan(SFR)</t>
  </si>
  <si>
    <t xml:space="preserve">2003004   /SL  GOB </t>
  </si>
  <si>
    <t xml:space="preserve">2003005   /SL  GOB </t>
  </si>
  <si>
    <t>CDB Enhancement of Technical &amp; Vocational Pj.  (OCR)</t>
  </si>
  <si>
    <t xml:space="preserve">2003006   /SL  GOB </t>
  </si>
  <si>
    <t xml:space="preserve">2003015   /SL  GOB </t>
  </si>
  <si>
    <t>CDB Caribbean  Courts of Justice Regional</t>
  </si>
  <si>
    <t xml:space="preserve">2004008   /SL  GOB </t>
  </si>
  <si>
    <t>CDB Social Investment Fund (OCR)</t>
  </si>
  <si>
    <t xml:space="preserve">2004009   /SL  GOB </t>
  </si>
  <si>
    <t>CDB Social Investment Fund (SFR)</t>
  </si>
  <si>
    <t xml:space="preserve">2007003   /SL  GOB </t>
  </si>
  <si>
    <t>CDB Policy Based Loan (SFR)</t>
  </si>
  <si>
    <t xml:space="preserve">2007004   /SL  GOB </t>
  </si>
  <si>
    <t>CDB Policy Based Loan (OCR)</t>
  </si>
  <si>
    <t xml:space="preserve">2007005   /SL  GOB </t>
  </si>
  <si>
    <t>CDB Third Rd Placencia Road Up-grading Project</t>
  </si>
  <si>
    <t xml:space="preserve">2007006   /SL  GOB </t>
  </si>
  <si>
    <t xml:space="preserve">2008002   /SL  GOB </t>
  </si>
  <si>
    <t>CDB/WASA Feasibility Study of expanding Ambergris Caye System</t>
  </si>
  <si>
    <t xml:space="preserve">2008005   /SL  GOB </t>
  </si>
  <si>
    <t>CDB/GOB NDM Bridge Rehab Tropical Storm Arthur (OCR)</t>
  </si>
  <si>
    <t xml:space="preserve">2008006   /SL  GOB </t>
  </si>
  <si>
    <t>CDB/GOB NDM Bridge Rehab Tropical Storm Arthur (SFR)</t>
  </si>
  <si>
    <t xml:space="preserve">2008011   /SL  GOB </t>
  </si>
  <si>
    <t>CDB/GOB NDM Immediate Response/Tropical Storm Arthur</t>
  </si>
  <si>
    <t xml:space="preserve">1979004   /SL  GOB </t>
  </si>
  <si>
    <t>EEC RADIO BZE RURAL BROADCAST PJ. (XEU)</t>
  </si>
  <si>
    <t xml:space="preserve">1980002   /SL  GOB </t>
  </si>
  <si>
    <t>EEC JUN. SEC. SCHOOLS CONSTRUCT PJ(XEU)</t>
  </si>
  <si>
    <t xml:space="preserve">1980003   /SL  GOB </t>
  </si>
  <si>
    <t>EEC BZE INTL  AIRPORT CONS  PJ  (XEU)</t>
  </si>
  <si>
    <t xml:space="preserve">1988007   /SL  GOB </t>
  </si>
  <si>
    <t>EEC IMPROVEMENT OF THE HUMMINGBIRD HIGHWAY</t>
  </si>
  <si>
    <t xml:space="preserve">1992002   /SL  GOB </t>
  </si>
  <si>
    <t>EEC NEW BELIZE CITY HOSPITAL</t>
  </si>
  <si>
    <t>European Investment Bank</t>
  </si>
  <si>
    <t>Inter-American Development Bank</t>
  </si>
  <si>
    <t xml:space="preserve">1997003   /SL  GOB </t>
  </si>
  <si>
    <t>IDB ENVIRONMENTAL &amp; SOCIAL TECH. ASST.PJ 999/OC_BL</t>
  </si>
  <si>
    <t xml:space="preserve">1997005   /SL  GOB </t>
  </si>
  <si>
    <t>IDB LAND ADMINISTRATION PROJECT  1017/OC-BL</t>
  </si>
  <si>
    <t xml:space="preserve">1998003   /SL  GOB </t>
  </si>
  <si>
    <t>IDB Southern Highway Project 1081/OC-BL</t>
  </si>
  <si>
    <t xml:space="preserve">1999005   /SL  GOB </t>
  </si>
  <si>
    <t>IDB MODERNIZATION OF AGRIC. HEALTH PROJ. 1189/OC-BL</t>
  </si>
  <si>
    <t xml:space="preserve">1999008   /SL  GOB </t>
  </si>
  <si>
    <t>IDB HURRICANE REHAB. &amp; DISASTER PROJECT 1211/OC-BL</t>
  </si>
  <si>
    <t xml:space="preserve">2000020   /SL  GOB </t>
  </si>
  <si>
    <t>IDB TOURISM DEVELOPMENT PROJECT 1250/OC-BL</t>
  </si>
  <si>
    <t xml:space="preserve">2000025   /SL  GOB </t>
  </si>
  <si>
    <t>IDB HURRICANE KEITH EMERGENCY RECON. 1275/OC-BL</t>
  </si>
  <si>
    <t xml:space="preserve">2000037   /SL  GOB </t>
  </si>
  <si>
    <t>IDB Health Sector Reform Project  1271/OC-BL</t>
  </si>
  <si>
    <t xml:space="preserve">2001013   /SL  GOB </t>
  </si>
  <si>
    <t>IDB Land Management Program 11 (1322-OC))</t>
  </si>
  <si>
    <t xml:space="preserve">2006003   /SL  GOB </t>
  </si>
  <si>
    <t>IDB Macro-economic &amp; Public Financial Sector Reform  Prog. 1817-OC-BL</t>
  </si>
  <si>
    <t xml:space="preserve">1999003   /SL  GOB </t>
  </si>
  <si>
    <t>IFAD Community Initiated Agric. Resource</t>
  </si>
  <si>
    <t>Intl. Bank for Reconstruction And Dev.</t>
  </si>
  <si>
    <t>IBRD SOCIAL INVESTMENT FUND PROJECT</t>
  </si>
  <si>
    <t xml:space="preserve">2000030   /SL  GOB </t>
  </si>
  <si>
    <t>IBRD Roads &amp; Municipal Drainage Project</t>
  </si>
  <si>
    <t>Opec Fund for Int'l. Development (OFID)</t>
  </si>
  <si>
    <t>OPEC Big Falls-Bladen Bridge Road</t>
  </si>
  <si>
    <t xml:space="preserve">2003010   /SL  GOB </t>
  </si>
  <si>
    <t>OPEC Golden Stream - Big Falls Road Project 951P</t>
  </si>
  <si>
    <t xml:space="preserve">2006005   /SL  GOB </t>
  </si>
  <si>
    <t>OPEC Southside Poverty Alleviation Project 1075P</t>
  </si>
  <si>
    <t>Bank of New York</t>
  </si>
  <si>
    <t xml:space="preserve">2007001   /SL  GOB </t>
  </si>
  <si>
    <t>Bank Of New York New Bond Issue ( Due 2029)</t>
  </si>
  <si>
    <t xml:space="preserve">2002002   /SL  GOB </t>
  </si>
  <si>
    <t>Bear Stearns/GOB US$125M Bond Issue</t>
  </si>
  <si>
    <t>Government of the United States</t>
  </si>
  <si>
    <t>USAID RURAL ACCESS ROADS &amp; BRIDGES PJ</t>
  </si>
  <si>
    <t>Government of Venezuela</t>
  </si>
  <si>
    <t xml:space="preserve">2005006   /SL  GOB </t>
  </si>
  <si>
    <t>GOV/Belize Petroleum &amp; Energy Ltd</t>
  </si>
  <si>
    <t>TOTAL</t>
  </si>
  <si>
    <t>Republic of China(TAIWAN)</t>
  </si>
  <si>
    <t>BILATERAL:</t>
  </si>
  <si>
    <t>2009005/SL GOB</t>
  </si>
  <si>
    <t xml:space="preserve">2010001 /SL  GOB </t>
  </si>
  <si>
    <t>Central America Bank for Economic Integration</t>
  </si>
  <si>
    <t>2009008/SL GOB</t>
  </si>
  <si>
    <t>CDB/GOB Belize River Valley Rural Water Project</t>
  </si>
  <si>
    <t xml:space="preserve">2010006   /SL  GOB </t>
  </si>
  <si>
    <t>CDB/GOB Social Investment Fund 11 (OCR)</t>
  </si>
  <si>
    <t xml:space="preserve">2010003   /SL  GOB </t>
  </si>
  <si>
    <t>CDB/GOB Social Investment Fund 11 (SFR)</t>
  </si>
  <si>
    <t xml:space="preserve">2010002   /SL  GOB </t>
  </si>
  <si>
    <t>CDB Sixth Line Credit (OCR)</t>
  </si>
  <si>
    <t xml:space="preserve">2009010   /SL  GOB </t>
  </si>
  <si>
    <t>CDB Sixth Line Credit (SFR)</t>
  </si>
  <si>
    <t>2009009/SL GOB</t>
  </si>
  <si>
    <t xml:space="preserve">European Economic Community </t>
  </si>
  <si>
    <t>CARICOM Development Fund</t>
  </si>
  <si>
    <t xml:space="preserve">2011001   /SL  GOB </t>
  </si>
  <si>
    <t>CABEI/GOB Rural Financing Programme</t>
  </si>
  <si>
    <t xml:space="preserve">2011002   /SL  GOB </t>
  </si>
  <si>
    <t>CDB/GOB 4th Road Santa Elena /San Ignacio Bypass OCR</t>
  </si>
  <si>
    <t xml:space="preserve">2009002   /SL  GOB </t>
  </si>
  <si>
    <t xml:space="preserve">2009003   /SL  GOB </t>
  </si>
  <si>
    <t>IDB Solid Waste Management Project 2056/OC-BL</t>
  </si>
  <si>
    <t xml:space="preserve">2009004   /SL  GOB </t>
  </si>
  <si>
    <t>IDB Sustainable Tourism Program 2060/OC-BL</t>
  </si>
  <si>
    <t xml:space="preserve">2009011   /SL  GOB </t>
  </si>
  <si>
    <t>IDB Social Policy Support Program 2198/OC-BL</t>
  </si>
  <si>
    <t xml:space="preserve">2009012   /SL  GOB </t>
  </si>
  <si>
    <t>IDB Land Management Program 111 (2208/OC-BL</t>
  </si>
  <si>
    <t xml:space="preserve">2009013   /SL  GOB </t>
  </si>
  <si>
    <t>IDB Agricultural Services Program 2220/OC-BL</t>
  </si>
  <si>
    <t xml:space="preserve">2011007   /SL  GOB </t>
  </si>
  <si>
    <t>IDB/GOB Community Action for Public Safety</t>
  </si>
  <si>
    <t>International Fund  for Agric Dev</t>
  </si>
  <si>
    <t xml:space="preserve">2009007   /SL  GOB </t>
  </si>
  <si>
    <t>IFAD Rural Development Programme 769-BZ</t>
  </si>
  <si>
    <t xml:space="preserve">2009006   /SL  GOB </t>
  </si>
  <si>
    <t>OFID Solid Waste Management Project 1270/P</t>
  </si>
  <si>
    <t xml:space="preserve">2010004   /SL  GOB </t>
  </si>
  <si>
    <t>2010005/SL GOB</t>
  </si>
  <si>
    <t>IBRD/GOB Municipal Development Project</t>
  </si>
  <si>
    <t>MULTILATERAL:</t>
  </si>
  <si>
    <t>BILATERAL</t>
  </si>
  <si>
    <t>2011/12/31</t>
  </si>
  <si>
    <t>2012/4/30</t>
  </si>
  <si>
    <t xml:space="preserve">Interest Rate </t>
  </si>
  <si>
    <t>CDB SPECIAL FUND RESOURCES (SFR) :  FIXED INTEREST RATE</t>
  </si>
  <si>
    <t xml:space="preserve">CDB ORDINARY CAPITAL RESOURCES (OCR) : VARIABLE RATE: FLOATING RATE </t>
  </si>
  <si>
    <t>Bear Stearns &amp; C0. Inc. (Untendered Portion of the Bond)</t>
  </si>
  <si>
    <t>credit fees only</t>
  </si>
  <si>
    <t xml:space="preserve">Variable rate CDB OCR rate </t>
  </si>
  <si>
    <t xml:space="preserve">variable libor rate </t>
  </si>
  <si>
    <t>CENTRAL GOVERNMENT</t>
  </si>
  <si>
    <t xml:space="preserve">TOTAL NON-FINANCIAL &amp; FINANCIAL PUBLIC SECTOR </t>
  </si>
  <si>
    <t>TOTAL CBB</t>
  </si>
  <si>
    <t>IMF-Special Drawings Rights Allocation</t>
  </si>
  <si>
    <t>IMF-Emergency Natural Disaster Assistance (ENDA)</t>
  </si>
  <si>
    <t xml:space="preserve">IMF rate </t>
  </si>
  <si>
    <t xml:space="preserve">2009001   /SL  CBB </t>
  </si>
  <si>
    <t>International Monetary Fund</t>
  </si>
  <si>
    <t>CENTRAL BANK OF BELIZE:</t>
  </si>
  <si>
    <t>TOTAL DFC</t>
  </si>
  <si>
    <t>USAID HOME IMPROVEMENT GUARAN. PJ.(USD)</t>
  </si>
  <si>
    <t xml:space="preserve">1984001   /SL  DFC </t>
  </si>
  <si>
    <t>Paine Webber Real Estate Securities Inc.</t>
  </si>
  <si>
    <t>EEC SUGAR REHABILITATION PJ. (XEU)</t>
  </si>
  <si>
    <t xml:space="preserve">1979006   /SL  DFC </t>
  </si>
  <si>
    <t>European Economic Community</t>
  </si>
  <si>
    <t>CDB 5th Consolidated line of Credit SMP</t>
  </si>
  <si>
    <t xml:space="preserve">1999015   /SL  DFC </t>
  </si>
  <si>
    <t>CDB 5TH CONSOLIDATED LINE OF CREDIT (SFR</t>
  </si>
  <si>
    <t xml:space="preserve">1998015   /SL  DFC </t>
  </si>
  <si>
    <t>Variable rate CDB OCR rate</t>
  </si>
  <si>
    <t>CDB Fourth Consolidated line of Credit</t>
  </si>
  <si>
    <t xml:space="preserve">1996009   /SL  DFC </t>
  </si>
  <si>
    <t>THIRD CONSOLIDATED LINE OF CREDIT (SFR)</t>
  </si>
  <si>
    <t xml:space="preserve">1993013   /SL  DFC </t>
  </si>
  <si>
    <t>CDB INDUSTRIAL ESTATE LOAN 4 (USD)</t>
  </si>
  <si>
    <t xml:space="preserve">1987008   /SL  DFC </t>
  </si>
  <si>
    <t>CDB AIC FINANCE/STUDENT LOAN (USD)</t>
  </si>
  <si>
    <t xml:space="preserve">1987005   /SL  DFC </t>
  </si>
  <si>
    <t>DFC Belize Mortgage Securitization</t>
  </si>
  <si>
    <t xml:space="preserve">2002045   /SL  DFC </t>
  </si>
  <si>
    <t>Belize Mortgage Company</t>
  </si>
  <si>
    <t>DEVELOPMENT FINANCE CORPORATION:</t>
  </si>
  <si>
    <t>FINANCIAL PUBLIC SECTOR:</t>
  </si>
  <si>
    <t>Belmopan Integral Sewerage Project</t>
  </si>
  <si>
    <t>2003016/SL BCS</t>
  </si>
  <si>
    <t>Kuwait Airport Development Project</t>
  </si>
  <si>
    <t xml:space="preserve">1996012   /SL  BAA </t>
  </si>
  <si>
    <t>BELIZE AIRPORT AUTHORITY:</t>
  </si>
  <si>
    <t>TOTAL BEL</t>
  </si>
  <si>
    <t xml:space="preserve">2006309   /SL  BEL </t>
  </si>
  <si>
    <t xml:space="preserve">2006306   /SL  BEL </t>
  </si>
  <si>
    <t>Public Corporation - non Government Guaranteed</t>
  </si>
  <si>
    <t>EIB Second Power Development Project 7.0971 BELIZ</t>
  </si>
  <si>
    <t xml:space="preserve">1994016   /SL  BEL </t>
  </si>
  <si>
    <t>EIB Second Power Development Project 7.0972 BELIZ</t>
  </si>
  <si>
    <t xml:space="preserve">1994006   /SL  BEL </t>
  </si>
  <si>
    <t>CDB Power Development Project (Addition) 14/OR-BZ</t>
  </si>
  <si>
    <t xml:space="preserve">1995008   /SL  BEL </t>
  </si>
  <si>
    <t>CDB Power Development Project (Original)14/OR-BZ</t>
  </si>
  <si>
    <t xml:space="preserve">1995002   /SL  BEL </t>
  </si>
  <si>
    <t>BELIZE ELECTRICITY LIMITED: Nationalization effective June 21st 2011</t>
  </si>
  <si>
    <t>Public Corporation - Government Guaranteed</t>
  </si>
  <si>
    <t>TOTAL BWSL</t>
  </si>
  <si>
    <t>variable rate CDB OCR rate</t>
  </si>
  <si>
    <t>2008008   /DR  WASA</t>
  </si>
  <si>
    <t>Restructured CDB Construction of WASA Supply 5/SFR-OR0BZ</t>
  </si>
  <si>
    <t>2008007   /DR  WASA</t>
  </si>
  <si>
    <t>2008004 /DR  WASA</t>
  </si>
  <si>
    <t>CDB Water Expansion Pj. 11 (OCR)</t>
  </si>
  <si>
    <t>1998002   /SL  WASA</t>
  </si>
  <si>
    <t>CDB Water Expansion Pj. 11 (SFR) portion</t>
  </si>
  <si>
    <t>1998001   /SL  WASA</t>
  </si>
  <si>
    <t>CDB WATER &amp; SEWERAGE PROJECT (ADDITIONAL</t>
  </si>
  <si>
    <t>1994007   /SL  WASA</t>
  </si>
  <si>
    <t>CDB CONSTRUCT OF WATER&amp; SEWERAGE SUPPLY2</t>
  </si>
  <si>
    <t>1991010   /SL  WASA</t>
  </si>
  <si>
    <t>CDB CONSTRUCTION OF WATER&amp;SEWERAGE SUPP.</t>
  </si>
  <si>
    <t>1991009   /SL  WASA</t>
  </si>
  <si>
    <t>BELIZE WATER SERVICES LIMITED:</t>
  </si>
  <si>
    <t>NON-FINANCIAL PUBLIC SECTOR:</t>
  </si>
  <si>
    <t>30/04/2012</t>
  </si>
  <si>
    <t>31/12/2011</t>
  </si>
  <si>
    <t>Rate Type</t>
  </si>
  <si>
    <t xml:space="preserve">Rate Type </t>
  </si>
  <si>
    <t>Commercial Bank</t>
  </si>
  <si>
    <t>Variable rate Libor rate</t>
  </si>
  <si>
    <t xml:space="preserve">Variable rate Libor rate </t>
  </si>
  <si>
    <t>Upgrade/Refur. of Electrical grid Power V Project</t>
  </si>
  <si>
    <t>TOTAL NON-FINANCIAL &amp; FINANCIAL PUBLIC SECTOR EXCLUDING SDR ALLOCATION</t>
  </si>
  <si>
    <t>Payment Terms / Covenants</t>
  </si>
  <si>
    <t>Terms Per Special IMF Guidance</t>
  </si>
  <si>
    <t>Bank - Export Credit</t>
  </si>
  <si>
    <t>BONDS</t>
  </si>
  <si>
    <t xml:space="preserve">    Central Bank</t>
  </si>
  <si>
    <t xml:space="preserve">    Commercial Banks</t>
  </si>
  <si>
    <t>Treasury Bills</t>
  </si>
  <si>
    <t xml:space="preserve">    Other</t>
  </si>
  <si>
    <t xml:space="preserve">Treasury Notes  </t>
  </si>
  <si>
    <t>Loans</t>
  </si>
  <si>
    <t>Figures in US$</t>
  </si>
  <si>
    <t xml:space="preserve">Debt Stock Detail: Domestic Debt </t>
  </si>
  <si>
    <t>Interest Rate</t>
  </si>
  <si>
    <t>Defence Bonds (Central Bank)</t>
  </si>
  <si>
    <t xml:space="preserve">    Intergovernmental</t>
  </si>
  <si>
    <t xml:space="preserve">    Bank 1: SPTC Infrastructure Dev. Project</t>
  </si>
  <si>
    <t xml:space="preserve">    Bank 2: Belize City Council BZ$3.3 mn</t>
  </si>
  <si>
    <t xml:space="preserve">    Bank 3: Promissory note BZ$1 mn</t>
  </si>
  <si>
    <t>Overdraft (Central Bank)</t>
  </si>
  <si>
    <t xml:space="preserve">    US Environmental Debt Swap</t>
  </si>
  <si>
    <t xml:space="preserve">Debt Stock Detail: Central Government External Debt </t>
  </si>
  <si>
    <t xml:space="preserve">Debt Stock Detail: Other Public Sector External Debt </t>
  </si>
  <si>
    <t>Fix interest chg on a daily</t>
  </si>
  <si>
    <t>IFAD Reference Rate</t>
  </si>
  <si>
    <t>OFID Southside Poverty Alleviation PJ (Phase1)</t>
  </si>
  <si>
    <t xml:space="preserve">2000034  /SL  GOB </t>
  </si>
  <si>
    <t>Libor rate for ROC</t>
  </si>
  <si>
    <t>CABEI Interest Rate</t>
  </si>
  <si>
    <t>Maturity Date</t>
  </si>
  <si>
    <t xml:space="preserve">floating rate chg on a daily basis </t>
  </si>
  <si>
    <t>1/12014</t>
  </si>
  <si>
    <t>Effective Date</t>
  </si>
  <si>
    <t xml:space="preserve">Grace Period </t>
  </si>
  <si>
    <t>Loan Amount</t>
  </si>
  <si>
    <t>12./210</t>
  </si>
  <si>
    <t>(in years)</t>
  </si>
  <si>
    <r>
      <t xml:space="preserve">Grace Period </t>
    </r>
    <r>
      <rPr>
        <i/>
        <sz val="9"/>
        <color indexed="8"/>
        <rFont val="Arial"/>
        <family val="2"/>
      </rPr>
      <t>(in years)</t>
    </r>
  </si>
  <si>
    <t>Fix interest rate</t>
  </si>
  <si>
    <t xml:space="preserve">$767,648 paid bi-annually </t>
  </si>
  <si>
    <t xml:space="preserve"> $312,500  paid bi-annually</t>
  </si>
  <si>
    <t xml:space="preserve">$666,174.5 paid bi-annually </t>
  </si>
  <si>
    <t>$833,334  paid bi-annually</t>
  </si>
  <si>
    <t>$588,236  paid bi-annually</t>
  </si>
  <si>
    <t xml:space="preserve"> $132,353  paid bi-annually</t>
  </si>
  <si>
    <t>$66,666 paid bi-annually</t>
  </si>
  <si>
    <t>$264,663.91  paid bi-annually</t>
  </si>
  <si>
    <t>$53,501.24 paid quarterly</t>
  </si>
  <si>
    <t xml:space="preserve"> $5,868.71 paid quarterly</t>
  </si>
  <si>
    <t>$9513.99 paid quarterly</t>
  </si>
  <si>
    <t>$13,356.60 paid quarterly</t>
  </si>
  <si>
    <t>$296,530 paid bi-annually</t>
  </si>
  <si>
    <t>$171,879 paid bi-annually</t>
  </si>
  <si>
    <t>$329,522  paid bi-annually</t>
  </si>
  <si>
    <t xml:space="preserve"> $735,295   paid bi-annually</t>
  </si>
  <si>
    <t>$882,353 paid bi-annually</t>
  </si>
  <si>
    <t xml:space="preserve">$588,236 paid bi-annually </t>
  </si>
  <si>
    <t xml:space="preserve"> $1,666,666 paid bi-annually</t>
  </si>
  <si>
    <t xml:space="preserve"> $100,000 paid on a quarterly basis</t>
  </si>
  <si>
    <t>$15,625 paid quarterly</t>
  </si>
  <si>
    <t>$18,750 paid quarterly</t>
  </si>
  <si>
    <t>$94,886.40 paid quarterly</t>
  </si>
  <si>
    <t>$5,486.11 paid quarterly</t>
  </si>
  <si>
    <t>4524530 paid quarterly</t>
  </si>
  <si>
    <t>$92,500 paid quarterly</t>
  </si>
  <si>
    <t>$53,787.12 paid quarterly</t>
  </si>
  <si>
    <t xml:space="preserve">$42,712.5 paid quarterly </t>
  </si>
  <si>
    <t xml:space="preserve">$125,000 paid quarterly </t>
  </si>
  <si>
    <t xml:space="preserve">$250,000 paid quarterly </t>
  </si>
  <si>
    <t>$8,026 paid quarterly</t>
  </si>
  <si>
    <t xml:space="preserve">% based bi-annually </t>
  </si>
  <si>
    <t>$66,666.2 paid bi-annually</t>
  </si>
  <si>
    <t>$22,944.45 paid bi-annually</t>
  </si>
  <si>
    <t>$398,230.79 paid bi-annually</t>
  </si>
  <si>
    <t>$81,647.01 paid bi-annually</t>
  </si>
  <si>
    <t>$415,042.67 paid bi-annually</t>
  </si>
  <si>
    <t>$253,315.37 paid bi-annually</t>
  </si>
  <si>
    <t>$499,671 paid bi-annually</t>
  </si>
  <si>
    <t xml:space="preserve">$158,856.30 six times a situation </t>
  </si>
  <si>
    <t xml:space="preserve">$165,007.97 paid bi-annually </t>
  </si>
  <si>
    <t>$833,333.33 paid bi-annually</t>
  </si>
  <si>
    <t>$125,000 paid bi-annually</t>
  </si>
  <si>
    <t xml:space="preserve">$278,750 paid bi-annually </t>
  </si>
  <si>
    <t xml:space="preserve">$333,050 paid bi-annually </t>
  </si>
  <si>
    <t xml:space="preserve">$517,241.38 paid bi-annually </t>
  </si>
  <si>
    <t>$59,523.81 paid bi-annually</t>
  </si>
  <si>
    <t>$128,205.13 paid annually</t>
  </si>
  <si>
    <t>$32,455 paid bi-annually</t>
  </si>
  <si>
    <t xml:space="preserve">$103,070 paid bi-annually </t>
  </si>
  <si>
    <t>$156,049.98 paid annually</t>
  </si>
  <si>
    <t>$517,400 paid bi-annually</t>
  </si>
  <si>
    <t>$375,000 paid bi-annually</t>
  </si>
  <si>
    <t>$100,000 paid bi-annually</t>
  </si>
  <si>
    <t>$108,600 paid bi-annually</t>
  </si>
  <si>
    <t>$200,000 paid bi-annually</t>
  </si>
  <si>
    <t>$166,248.43 paid six time a year</t>
  </si>
  <si>
    <t>$147,895  paid bi-annually</t>
  </si>
  <si>
    <t>$2,128,806  paid bi-annually</t>
  </si>
  <si>
    <t>$181,721.74  paid bi-annually</t>
  </si>
  <si>
    <t>$46,785 paid quarterly</t>
  </si>
  <si>
    <t xml:space="preserve">$25,050.47 paid quarterly </t>
  </si>
  <si>
    <t>$55,375.00 paid quarterly</t>
  </si>
  <si>
    <t>$176,315.11 paid quarterly</t>
  </si>
  <si>
    <t>$445.12 paid quarterly</t>
  </si>
  <si>
    <t>$6,686.17 paid quarterly</t>
  </si>
  <si>
    <t xml:space="preserve">$6,869.18 paid quarterly </t>
  </si>
  <si>
    <t>$127,984.41 paid bi-annually</t>
  </si>
  <si>
    <t>$39317.55 paid bi-annually</t>
  </si>
  <si>
    <t>$279,415 paid bi-annually</t>
  </si>
  <si>
    <t>$518,130 paid bi-annually</t>
  </si>
  <si>
    <t>$175,745 paid bi-annually</t>
  </si>
  <si>
    <t>$105,490 paid bi-annually</t>
  </si>
  <si>
    <t>matured June 2012</t>
  </si>
  <si>
    <t>$58,706  paid bi-annually</t>
  </si>
  <si>
    <t>$16,755 paid bi-annually</t>
  </si>
  <si>
    <t>$25,000  paid bi-annually</t>
  </si>
  <si>
    <t>$25,000 paid bi-annually</t>
  </si>
  <si>
    <t>$1,900.73  paid bi-annually</t>
  </si>
  <si>
    <t xml:space="preserve">$360,852.94 paid quarterly </t>
  </si>
  <si>
    <t>$43,500 paid quarterly</t>
  </si>
  <si>
    <t xml:space="preserve">$102,941 paid quarterly </t>
  </si>
  <si>
    <t xml:space="preserve">$100,000 paid quarterly </t>
  </si>
  <si>
    <t>$132,352.94 paid quarterly</t>
  </si>
  <si>
    <t>$14,705.88 paid quarterly</t>
  </si>
  <si>
    <t>$72,130.78 paid quarterly</t>
  </si>
  <si>
    <t xml:space="preserve">$158,333 paid quarterly </t>
  </si>
  <si>
    <t>$43,370.79 paid quarterly</t>
  </si>
  <si>
    <t>$75,210.66 paid quarterly</t>
  </si>
  <si>
    <t>$15,616.17 paid quarterly</t>
  </si>
  <si>
    <t>$3,772,315 paid quarterly</t>
  </si>
  <si>
    <t>$32,606.29 paid quarterly</t>
  </si>
  <si>
    <t>$36,935.87 paid quarterly</t>
  </si>
  <si>
    <t>CDB Enhancement of Technical &amp; Vocational Pj. (SFR)</t>
  </si>
  <si>
    <t xml:space="preserve">$23,500 paid quarterly </t>
  </si>
  <si>
    <t>CDB/GOB Modernization of Customs  Exicise Dept.</t>
  </si>
  <si>
    <t>IDB Emergency Road Rehabilitation Project 2131/OC-BL</t>
  </si>
  <si>
    <t>$366,660 paid bi-annually</t>
  </si>
  <si>
    <t>$27,190,335 paid bi-annually</t>
  </si>
  <si>
    <t>ICBC Southern Highway Rehabilitation Pj.</t>
  </si>
  <si>
    <t>Kuwait Fund for Arab Economic Development</t>
  </si>
  <si>
    <t>CDB Southern Highway Rehabilitation Pj.</t>
  </si>
  <si>
    <t xml:space="preserve">24522.78 paid quarterly </t>
  </si>
  <si>
    <t xml:space="preserve">$140,649.14 paid quarterly </t>
  </si>
  <si>
    <t xml:space="preserve">$16,695.58 paid quarterly </t>
  </si>
  <si>
    <t>$33,433.92 paid quarterly</t>
  </si>
  <si>
    <t xml:space="preserve">% based annually </t>
  </si>
  <si>
    <t>$36,827.40  paid bi-annually</t>
  </si>
  <si>
    <t>$50,000 paid bi-annually</t>
  </si>
  <si>
    <t>$587,500 paid bi-annually</t>
  </si>
  <si>
    <t>$28,031.91 paid quarterly</t>
  </si>
  <si>
    <t xml:space="preserve">1999001   /SL  GOB </t>
  </si>
  <si>
    <t>no disbursement as yet</t>
  </si>
  <si>
    <t xml:space="preserve">$185,338.23 paid quarterly </t>
  </si>
  <si>
    <t xml:space="preserve">$66,176.47 paid quarterly </t>
  </si>
  <si>
    <t>$48,863.64 paid quarterly</t>
  </si>
  <si>
    <t>TOTAL BONDS:</t>
  </si>
</sst>
</file>

<file path=xl/styles.xml><?xml version="1.0" encoding="utf-8"?>
<styleSheet xmlns="http://schemas.openxmlformats.org/spreadsheetml/2006/main">
  <numFmts count="13">
    <numFmt numFmtId="43" formatCode="_(* #,##0.00_);_(* \(#,##0.00\);_(* &quot;-&quot;??_);_(@_)"/>
    <numFmt numFmtId="164" formatCode="&quot;$&quot;#,##0_);[Red]\(&quot;$&quot;#,##0\)"/>
    <numFmt numFmtId="165" formatCode="00.0"/>
    <numFmt numFmtId="166" formatCode="#,##0.0"/>
    <numFmt numFmtId="167" formatCode="0,000,000.0"/>
    <numFmt numFmtId="168" formatCode="00,000,000.0"/>
    <numFmt numFmtId="169" formatCode="000,000.0"/>
    <numFmt numFmtId="170" formatCode="00,000.0"/>
    <numFmt numFmtId="171" formatCode="000,000,000.0"/>
    <numFmt numFmtId="172" formatCode="0.0000%"/>
    <numFmt numFmtId="173" formatCode="0,000.0"/>
    <numFmt numFmtId="174" formatCode="_(* #,##0_);_(* \(#,##0\);_(* &quot;-&quot;??_);_(@_)"/>
    <numFmt numFmtId="175" formatCode="0.0"/>
  </numFmts>
  <fonts count="30">
    <font>
      <sz val="10"/>
      <color indexed="8"/>
      <name val="Arial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FF000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rgb="FFFF0000"/>
      <name val="Arial"/>
      <family val="2"/>
    </font>
    <font>
      <sz val="8"/>
      <color indexed="8"/>
      <name val="MS Sans Serif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rgb="FFFF0000"/>
      <name val="Arial"/>
      <family val="2"/>
    </font>
    <font>
      <b/>
      <sz val="9"/>
      <color indexed="8"/>
      <name val="Arial"/>
      <family val="2"/>
    </font>
    <font>
      <b/>
      <sz val="9"/>
      <color rgb="FF00B0F0"/>
      <name val="Arial"/>
      <family val="2"/>
    </font>
    <font>
      <sz val="9"/>
      <color rgb="FFFF0000"/>
      <name val="Arial"/>
      <family val="2"/>
    </font>
    <font>
      <b/>
      <sz val="9"/>
      <color rgb="FF00206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i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4"/>
      <color indexed="8"/>
      <name val="Arial"/>
      <family val="2"/>
    </font>
    <font>
      <i/>
      <sz val="9"/>
      <color indexed="8"/>
      <name val="Arial"/>
      <family val="2"/>
    </font>
    <font>
      <sz val="9"/>
      <color indexed="8"/>
      <name val="MS Sans Serif"/>
      <family val="2"/>
    </font>
    <font>
      <b/>
      <u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82">
    <xf numFmtId="0" fontId="0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158">
    <xf numFmtId="0" fontId="0" fillId="0" borderId="0" xfId="0"/>
    <xf numFmtId="0" fontId="3" fillId="0" borderId="0" xfId="0" applyFont="1"/>
    <xf numFmtId="0" fontId="0" fillId="0" borderId="0" xfId="0" applyFill="1"/>
    <xf numFmtId="172" fontId="18" fillId="0" borderId="0" xfId="2" applyNumberFormat="1" applyFont="1" applyAlignment="1">
      <alignment horizontal="center"/>
    </xf>
    <xf numFmtId="0" fontId="18" fillId="0" borderId="0" xfId="2" applyFont="1" applyAlignment="1" applyProtection="1">
      <alignment horizontal="right" vertical="top"/>
      <protection locked="0"/>
    </xf>
    <xf numFmtId="0" fontId="3" fillId="0" borderId="0" xfId="0" applyFont="1" applyFill="1"/>
    <xf numFmtId="0" fontId="2" fillId="0" borderId="0" xfId="0" applyFont="1" applyFill="1"/>
    <xf numFmtId="0" fontId="7" fillId="0" borderId="0" xfId="0" applyFont="1" applyFill="1"/>
    <xf numFmtId="0" fontId="4" fillId="0" borderId="0" xfId="0" applyFont="1" applyFill="1"/>
    <xf numFmtId="0" fontId="1" fillId="0" borderId="0" xfId="0" applyFont="1" applyFill="1"/>
    <xf numFmtId="172" fontId="18" fillId="0" borderId="0" xfId="2" applyNumberFormat="1" applyFont="1" applyAlignment="1">
      <alignment horizontal="left"/>
    </xf>
    <xf numFmtId="174" fontId="0" fillId="0" borderId="0" xfId="3" applyNumberFormat="1" applyFont="1"/>
    <xf numFmtId="14" fontId="0" fillId="0" borderId="0" xfId="0" applyNumberFormat="1"/>
    <xf numFmtId="0" fontId="24" fillId="0" borderId="0" xfId="0" applyFont="1" applyFill="1"/>
    <xf numFmtId="0" fontId="25" fillId="0" borderId="0" xfId="0" applyFont="1" applyAlignment="1" applyProtection="1">
      <alignment horizontal="left" vertical="top"/>
      <protection locked="0"/>
    </xf>
    <xf numFmtId="0" fontId="0" fillId="0" borderId="0" xfId="0" applyFont="1"/>
    <xf numFmtId="0" fontId="0" fillId="0" borderId="1" xfId="60" applyFont="1" applyBorder="1" applyAlignment="1" applyProtection="1">
      <alignment horizontal="left" vertical="top"/>
      <protection locked="0"/>
    </xf>
    <xf numFmtId="174" fontId="3" fillId="0" borderId="0" xfId="3" applyNumberFormat="1" applyFont="1"/>
    <xf numFmtId="9" fontId="0" fillId="0" borderId="0" xfId="0" applyNumberFormat="1"/>
    <xf numFmtId="10" fontId="0" fillId="0" borderId="0" xfId="0" applyNumberFormat="1"/>
    <xf numFmtId="0" fontId="3" fillId="0" borderId="0" xfId="0" applyFont="1" applyFill="1" applyAlignment="1" applyProtection="1">
      <alignment horizontal="center" vertical="top"/>
      <protection locked="0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26" fillId="0" borderId="0" xfId="0" applyFont="1" applyFill="1" applyAlignment="1" applyProtection="1">
      <alignment horizontal="center" vertical="top"/>
      <protection locked="0"/>
    </xf>
    <xf numFmtId="175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12" fillId="0" borderId="0" xfId="0" applyFont="1" applyFill="1" applyAlignment="1" applyProtection="1">
      <alignment horizontal="center" vertical="top"/>
      <protection locked="0"/>
    </xf>
    <xf numFmtId="14" fontId="0" fillId="0" borderId="0" xfId="0" applyNumberFormat="1" applyFill="1" applyAlignment="1">
      <alignment horizontal="center"/>
    </xf>
    <xf numFmtId="14" fontId="5" fillId="0" borderId="0" xfId="0" applyNumberFormat="1" applyFont="1" applyFill="1" applyAlignment="1" applyProtection="1">
      <alignment horizontal="center" vertical="top"/>
      <protection locked="0"/>
    </xf>
    <xf numFmtId="164" fontId="0" fillId="0" borderId="0" xfId="0" applyNumberForma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172" fontId="3" fillId="0" borderId="0" xfId="1" applyNumberFormat="1" applyFont="1" applyFill="1" applyAlignment="1" applyProtection="1">
      <alignment horizontal="center" vertical="top"/>
      <protection locked="0"/>
    </xf>
    <xf numFmtId="172" fontId="3" fillId="0" borderId="0" xfId="1" applyNumberFormat="1" applyFont="1" applyFill="1" applyAlignment="1">
      <alignment horizontal="center"/>
    </xf>
    <xf numFmtId="172" fontId="2" fillId="0" borderId="0" xfId="1" applyNumberFormat="1" applyFont="1" applyFill="1" applyAlignment="1">
      <alignment horizontal="center"/>
    </xf>
    <xf numFmtId="172" fontId="4" fillId="0" borderId="0" xfId="1" applyNumberFormat="1" applyFont="1" applyFill="1" applyAlignment="1">
      <alignment horizontal="center"/>
    </xf>
    <xf numFmtId="172" fontId="1" fillId="0" borderId="0" xfId="1" applyNumberFormat="1" applyFont="1" applyFill="1" applyAlignment="1">
      <alignment horizontal="center"/>
    </xf>
    <xf numFmtId="172" fontId="7" fillId="0" borderId="0" xfId="1" applyNumberFormat="1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5" fillId="0" borderId="0" xfId="0" applyFont="1" applyFill="1" applyAlignment="1" applyProtection="1">
      <alignment horizontal="left"/>
      <protection locked="0"/>
    </xf>
    <xf numFmtId="0" fontId="5" fillId="0" borderId="0" xfId="0" quotePrefix="1" applyFont="1" applyFill="1" applyAlignment="1" applyProtection="1">
      <alignment horizontal="left"/>
      <protection locked="0"/>
    </xf>
    <xf numFmtId="0" fontId="0" fillId="0" borderId="0" xfId="0" applyFill="1" applyAlignment="1"/>
    <xf numFmtId="0" fontId="26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/>
    <xf numFmtId="0" fontId="5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 applyProtection="1">
      <alignment horizontal="left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/>
    <xf numFmtId="0" fontId="4" fillId="0" borderId="0" xfId="0" applyFont="1" applyFill="1" applyAlignment="1"/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26" fillId="0" borderId="0" xfId="0" applyFont="1" applyFill="1" applyAlignment="1" applyProtection="1">
      <alignment horizontal="right"/>
      <protection locked="0"/>
    </xf>
    <xf numFmtId="0" fontId="3" fillId="0" borderId="0" xfId="0" applyFont="1" applyFill="1" applyAlignment="1" applyProtection="1">
      <alignment horizontal="right"/>
      <protection locked="0"/>
    </xf>
    <xf numFmtId="14" fontId="3" fillId="0" borderId="0" xfId="0" quotePrefix="1" applyNumberFormat="1" applyFont="1" applyFill="1" applyAlignment="1" applyProtection="1">
      <alignment horizontal="right"/>
      <protection locked="0"/>
    </xf>
    <xf numFmtId="0" fontId="3" fillId="0" borderId="0" xfId="0" quotePrefix="1" applyFont="1" applyFill="1" applyAlignment="1" applyProtection="1">
      <alignment horizontal="right"/>
      <protection locked="0"/>
    </xf>
    <xf numFmtId="166" fontId="5" fillId="0" borderId="0" xfId="0" applyNumberFormat="1" applyFont="1" applyFill="1" applyAlignment="1">
      <alignment horizontal="right"/>
    </xf>
    <xf numFmtId="167" fontId="5" fillId="0" borderId="0" xfId="0" applyNumberFormat="1" applyFont="1" applyFill="1" applyAlignment="1" applyProtection="1">
      <alignment horizontal="right"/>
      <protection locked="0"/>
    </xf>
    <xf numFmtId="166" fontId="2" fillId="0" borderId="0" xfId="0" applyNumberFormat="1" applyFont="1" applyFill="1" applyAlignment="1">
      <alignment horizontal="right"/>
    </xf>
    <xf numFmtId="166" fontId="5" fillId="0" borderId="0" xfId="0" applyNumberFormat="1" applyFont="1" applyFill="1" applyAlignment="1" applyProtection="1">
      <alignment horizontal="right"/>
      <protection locked="0"/>
    </xf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 applyAlignment="1" applyProtection="1">
      <alignment horizontal="right"/>
      <protection locked="0"/>
    </xf>
    <xf numFmtId="0" fontId="5" fillId="0" borderId="0" xfId="0" applyFont="1" applyFill="1" applyAlignment="1" applyProtection="1">
      <alignment horizontal="right"/>
      <protection locked="0"/>
    </xf>
    <xf numFmtId="166" fontId="0" fillId="0" borderId="0" xfId="0" applyNumberFormat="1" applyFill="1" applyAlignment="1">
      <alignment horizontal="right"/>
    </xf>
    <xf numFmtId="168" fontId="0" fillId="0" borderId="0" xfId="0" applyNumberFormat="1" applyFill="1" applyAlignment="1">
      <alignment horizontal="right"/>
    </xf>
    <xf numFmtId="169" fontId="5" fillId="0" borderId="0" xfId="0" applyNumberFormat="1" applyFont="1" applyFill="1" applyAlignment="1" applyProtection="1">
      <alignment horizontal="right"/>
      <protection locked="0"/>
    </xf>
    <xf numFmtId="1" fontId="5" fillId="0" borderId="0" xfId="0" applyNumberFormat="1" applyFont="1" applyFill="1" applyAlignment="1" applyProtection="1">
      <alignment horizontal="right"/>
      <protection locked="0"/>
    </xf>
    <xf numFmtId="166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70" fontId="5" fillId="0" borderId="0" xfId="0" applyNumberFormat="1" applyFont="1" applyFill="1" applyAlignment="1" applyProtection="1">
      <alignment horizontal="right"/>
      <protection locked="0"/>
    </xf>
    <xf numFmtId="166" fontId="7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165" fontId="5" fillId="0" borderId="0" xfId="0" applyNumberFormat="1" applyFont="1" applyFill="1" applyAlignment="1" applyProtection="1">
      <alignment horizontal="right"/>
      <protection locked="0"/>
    </xf>
    <xf numFmtId="0" fontId="1" fillId="0" borderId="0" xfId="0" applyFont="1" applyFill="1" applyAlignment="1">
      <alignment horizontal="right"/>
    </xf>
    <xf numFmtId="166" fontId="11" fillId="0" borderId="0" xfId="0" applyNumberFormat="1" applyFont="1" applyFill="1" applyAlignment="1" applyProtection="1">
      <alignment horizontal="right"/>
      <protection locked="0"/>
    </xf>
    <xf numFmtId="171" fontId="5" fillId="0" borderId="0" xfId="0" applyNumberFormat="1" applyFont="1" applyFill="1" applyAlignment="1" applyProtection="1">
      <alignment horizontal="right"/>
      <protection locked="0"/>
    </xf>
    <xf numFmtId="166" fontId="1" fillId="0" borderId="0" xfId="0" applyNumberFormat="1" applyFont="1" applyFill="1" applyAlignment="1">
      <alignment horizontal="right"/>
    </xf>
    <xf numFmtId="171" fontId="1" fillId="0" borderId="0" xfId="0" applyNumberFormat="1" applyFont="1" applyFill="1" applyAlignment="1" applyProtection="1">
      <alignment horizontal="right"/>
      <protection locked="0"/>
    </xf>
    <xf numFmtId="165" fontId="4" fillId="0" borderId="0" xfId="0" applyNumberFormat="1" applyFont="1" applyFill="1" applyAlignment="1" applyProtection="1">
      <alignment horizontal="right"/>
      <protection locked="0"/>
    </xf>
    <xf numFmtId="0" fontId="7" fillId="0" borderId="0" xfId="0" applyFont="1" applyFill="1" applyAlignment="1">
      <alignment horizontal="right"/>
    </xf>
    <xf numFmtId="166" fontId="1" fillId="0" borderId="0" xfId="0" applyNumberFormat="1" applyFont="1" applyFill="1" applyAlignment="1" applyProtection="1">
      <alignment horizontal="right"/>
      <protection locked="0"/>
    </xf>
    <xf numFmtId="1" fontId="2" fillId="0" borderId="0" xfId="0" applyNumberFormat="1" applyFont="1" applyFill="1" applyAlignment="1" applyProtection="1">
      <alignment horizontal="right"/>
      <protection locked="0"/>
    </xf>
    <xf numFmtId="0" fontId="5" fillId="0" borderId="0" xfId="0" applyFont="1" applyFill="1" applyAlignment="1" applyProtection="1">
      <alignment horizontal="left" wrapText="1"/>
      <protection locked="0"/>
    </xf>
    <xf numFmtId="0" fontId="16" fillId="0" borderId="0" xfId="2" applyFont="1" applyFill="1" applyAlignment="1" applyProtection="1">
      <alignment horizontal="left"/>
      <protection locked="0"/>
    </xf>
    <xf numFmtId="0" fontId="18" fillId="0" borderId="0" xfId="0" applyFont="1" applyFill="1" applyAlignment="1" applyProtection="1">
      <alignment horizontal="center" vertical="top"/>
      <protection locked="0"/>
    </xf>
    <xf numFmtId="0" fontId="2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64" fontId="16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 wrapText="1"/>
    </xf>
    <xf numFmtId="175" fontId="16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 wrapText="1"/>
    </xf>
    <xf numFmtId="14" fontId="16" fillId="0" borderId="0" xfId="0" applyNumberFormat="1" applyFont="1" applyFill="1" applyAlignment="1">
      <alignment horizontal="center"/>
    </xf>
    <xf numFmtId="0" fontId="16" fillId="0" borderId="0" xfId="2" applyFont="1" applyFill="1" applyAlignment="1">
      <alignment horizontal="center"/>
    </xf>
    <xf numFmtId="172" fontId="16" fillId="0" borderId="0" xfId="2" applyNumberFormat="1" applyFont="1" applyFill="1" applyAlignment="1">
      <alignment horizontal="center"/>
    </xf>
    <xf numFmtId="0" fontId="5" fillId="0" borderId="0" xfId="2" applyFill="1" applyAlignment="1">
      <alignment horizontal="center"/>
    </xf>
    <xf numFmtId="0" fontId="5" fillId="0" borderId="0" xfId="2" applyFill="1"/>
    <xf numFmtId="0" fontId="18" fillId="0" borderId="0" xfId="2" applyFont="1" applyFill="1" applyAlignment="1">
      <alignment horizontal="center"/>
    </xf>
    <xf numFmtId="0" fontId="18" fillId="0" borderId="0" xfId="2" applyFont="1" applyFill="1" applyAlignment="1"/>
    <xf numFmtId="0" fontId="18" fillId="0" borderId="0" xfId="2" applyFont="1" applyFill="1" applyAlignment="1" applyProtection="1">
      <alignment horizontal="center"/>
      <protection locked="0"/>
    </xf>
    <xf numFmtId="172" fontId="18" fillId="0" borderId="0" xfId="2" applyNumberFormat="1" applyFont="1" applyFill="1" applyAlignment="1">
      <alignment horizontal="center"/>
    </xf>
    <xf numFmtId="0" fontId="3" fillId="0" borderId="0" xfId="2" applyFont="1" applyFill="1"/>
    <xf numFmtId="0" fontId="18" fillId="0" borderId="0" xfId="2" applyFont="1" applyFill="1" applyAlignment="1" applyProtection="1">
      <alignment horizontal="left"/>
      <protection locked="0"/>
    </xf>
    <xf numFmtId="0" fontId="18" fillId="0" borderId="0" xfId="2" applyFont="1" applyFill="1" applyAlignment="1" applyProtection="1">
      <alignment horizontal="center" vertical="top"/>
      <protection locked="0"/>
    </xf>
    <xf numFmtId="0" fontId="19" fillId="0" borderId="0" xfId="2" applyFont="1" applyFill="1" applyAlignment="1" applyProtection="1">
      <alignment horizontal="left"/>
      <protection locked="0"/>
    </xf>
    <xf numFmtId="0" fontId="19" fillId="0" borderId="0" xfId="2" applyFont="1" applyFill="1" applyAlignment="1" applyProtection="1">
      <alignment horizontal="center" vertical="top"/>
      <protection locked="0"/>
    </xf>
    <xf numFmtId="0" fontId="16" fillId="0" borderId="0" xfId="2" applyFont="1" applyFill="1" applyAlignment="1" applyProtection="1">
      <alignment horizontal="center" vertical="top"/>
      <protection locked="0"/>
    </xf>
    <xf numFmtId="167" fontId="16" fillId="0" borderId="0" xfId="2" applyNumberFormat="1" applyFont="1" applyFill="1" applyAlignment="1" applyProtection="1">
      <alignment horizontal="center"/>
      <protection locked="0"/>
    </xf>
    <xf numFmtId="166" fontId="16" fillId="0" borderId="0" xfId="2" applyNumberFormat="1" applyFont="1" applyFill="1" applyAlignment="1" applyProtection="1">
      <alignment horizontal="center"/>
      <protection locked="0"/>
    </xf>
    <xf numFmtId="14" fontId="16" fillId="0" borderId="0" xfId="2" applyNumberFormat="1" applyFont="1" applyFill="1" applyAlignment="1">
      <alignment horizontal="center"/>
    </xf>
    <xf numFmtId="169" fontId="16" fillId="0" borderId="0" xfId="2" applyNumberFormat="1" applyFont="1" applyFill="1" applyAlignment="1" applyProtection="1">
      <alignment horizontal="center"/>
      <protection locked="0"/>
    </xf>
    <xf numFmtId="170" fontId="16" fillId="0" borderId="0" xfId="2" applyNumberFormat="1" applyFont="1" applyFill="1" applyAlignment="1" applyProtection="1">
      <alignment horizontal="center"/>
      <protection locked="0"/>
    </xf>
    <xf numFmtId="166" fontId="16" fillId="0" borderId="0" xfId="2" applyNumberFormat="1" applyFont="1" applyFill="1" applyAlignment="1">
      <alignment horizontal="center"/>
    </xf>
    <xf numFmtId="0" fontId="17" fillId="0" borderId="0" xfId="2" applyFont="1" applyFill="1" applyAlignment="1" applyProtection="1">
      <alignment horizontal="left"/>
      <protection locked="0"/>
    </xf>
    <xf numFmtId="166" fontId="17" fillId="0" borderId="0" xfId="2" applyNumberFormat="1" applyFont="1" applyFill="1" applyAlignment="1">
      <alignment horizontal="center"/>
    </xf>
    <xf numFmtId="172" fontId="17" fillId="0" borderId="0" xfId="2" applyNumberFormat="1" applyFont="1" applyFill="1" applyAlignment="1">
      <alignment horizontal="center"/>
    </xf>
    <xf numFmtId="0" fontId="7" fillId="0" borderId="0" xfId="2" applyFont="1" applyFill="1" applyAlignment="1">
      <alignment horizontal="center"/>
    </xf>
    <xf numFmtId="0" fontId="17" fillId="0" borderId="0" xfId="2" applyFont="1" applyFill="1" applyAlignment="1">
      <alignment horizontal="center"/>
    </xf>
    <xf numFmtId="0" fontId="7" fillId="0" borderId="0" xfId="2" applyFont="1" applyFill="1"/>
    <xf numFmtId="0" fontId="16" fillId="0" borderId="0" xfId="2" applyFont="1" applyFill="1" applyAlignment="1"/>
    <xf numFmtId="172" fontId="16" fillId="0" borderId="0" xfId="2" applyNumberFormat="1" applyFont="1" applyFill="1" applyAlignment="1" applyProtection="1">
      <alignment horizontal="center" vertical="top"/>
      <protection locked="0"/>
    </xf>
    <xf numFmtId="173" fontId="16" fillId="0" borderId="0" xfId="2" applyNumberFormat="1" applyFont="1" applyFill="1" applyAlignment="1" applyProtection="1">
      <alignment horizontal="center"/>
      <protection locked="0"/>
    </xf>
    <xf numFmtId="0" fontId="0" fillId="0" borderId="0" xfId="2" applyFont="1" applyFill="1" applyAlignment="1">
      <alignment horizontal="center"/>
    </xf>
    <xf numFmtId="0" fontId="16" fillId="0" borderId="0" xfId="2" applyFont="1" applyFill="1" applyAlignment="1">
      <alignment horizontal="center" wrapText="1"/>
    </xf>
    <xf numFmtId="0" fontId="17" fillId="0" borderId="0" xfId="2" applyFont="1" applyFill="1" applyAlignment="1"/>
    <xf numFmtId="172" fontId="20" fillId="0" borderId="0" xfId="2" applyNumberFormat="1" applyFont="1" applyFill="1" applyAlignment="1">
      <alignment horizontal="center"/>
    </xf>
    <xf numFmtId="0" fontId="11" fillId="0" borderId="0" xfId="2" applyFont="1" applyFill="1" applyAlignment="1">
      <alignment horizontal="center"/>
    </xf>
    <xf numFmtId="0" fontId="20" fillId="0" borderId="0" xfId="2" applyFont="1" applyFill="1" applyAlignment="1">
      <alignment horizontal="center"/>
    </xf>
    <xf numFmtId="0" fontId="11" fillId="0" borderId="0" xfId="2" applyFont="1" applyFill="1"/>
    <xf numFmtId="0" fontId="19" fillId="0" borderId="0" xfId="2" applyFont="1" applyFill="1" applyAlignment="1"/>
    <xf numFmtId="0" fontId="20" fillId="0" borderId="0" xfId="2" applyFont="1" applyFill="1" applyAlignment="1" applyProtection="1">
      <alignment horizontal="left"/>
      <protection locked="0"/>
    </xf>
    <xf numFmtId="0" fontId="21" fillId="0" borderId="0" xfId="2" applyFont="1" applyFill="1" applyAlignment="1" applyProtection="1">
      <alignment horizontal="left"/>
      <protection locked="0"/>
    </xf>
    <xf numFmtId="172" fontId="21" fillId="0" borderId="0" xfId="2" applyNumberFormat="1" applyFont="1" applyFill="1" applyAlignment="1">
      <alignment horizontal="center"/>
    </xf>
    <xf numFmtId="0" fontId="13" fillId="0" borderId="0" xfId="2" applyFont="1" applyFill="1"/>
    <xf numFmtId="166" fontId="17" fillId="0" borderId="0" xfId="2" applyNumberFormat="1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/>
      <protection locked="0"/>
    </xf>
    <xf numFmtId="167" fontId="28" fillId="0" borderId="0" xfId="2" applyNumberFormat="1" applyFont="1" applyFill="1" applyAlignment="1" applyProtection="1">
      <alignment horizontal="center"/>
      <protection locked="0"/>
    </xf>
    <xf numFmtId="0" fontId="7" fillId="0" borderId="0" xfId="2" applyFont="1" applyFill="1" applyAlignment="1"/>
    <xf numFmtId="0" fontId="5" fillId="0" borderId="0" xfId="2" applyFill="1" applyAlignment="1"/>
    <xf numFmtId="166" fontId="7" fillId="0" borderId="0" xfId="2" applyNumberFormat="1" applyFont="1" applyFill="1" applyAlignment="1">
      <alignment horizontal="center"/>
    </xf>
    <xf numFmtId="43" fontId="16" fillId="0" borderId="0" xfId="3" applyFont="1" applyFill="1" applyAlignment="1">
      <alignment horizontal="center"/>
    </xf>
    <xf numFmtId="43" fontId="5" fillId="0" borderId="0" xfId="3" applyFill="1" applyAlignment="1">
      <alignment horizontal="center"/>
    </xf>
    <xf numFmtId="43" fontId="16" fillId="0" borderId="0" xfId="2" applyNumberFormat="1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8" fillId="0" borderId="0" xfId="0" applyFont="1" applyFill="1" applyAlignment="1" applyProtection="1">
      <alignment horizontal="left"/>
      <protection locked="0"/>
    </xf>
    <xf numFmtId="169" fontId="14" fillId="0" borderId="0" xfId="0" applyNumberFormat="1" applyFont="1" applyFill="1" applyAlignment="1" applyProtection="1">
      <alignment horizontal="right"/>
      <protection locked="0"/>
    </xf>
    <xf numFmtId="0" fontId="29" fillId="0" borderId="0" xfId="0" applyFont="1" applyFill="1" applyBorder="1" applyAlignment="1" applyProtection="1">
      <alignment horizontal="left"/>
      <protection locked="0"/>
    </xf>
    <xf numFmtId="0" fontId="29" fillId="0" borderId="0" xfId="0" applyFont="1" applyFill="1" applyAlignment="1" applyProtection="1">
      <alignment horizontal="left"/>
      <protection locked="0"/>
    </xf>
    <xf numFmtId="3" fontId="7" fillId="0" borderId="0" xfId="0" applyNumberFormat="1" applyFont="1" applyFill="1" applyAlignment="1">
      <alignment horizontal="right"/>
    </xf>
    <xf numFmtId="0" fontId="7" fillId="0" borderId="0" xfId="0" applyFont="1" applyFill="1" applyAlignment="1" applyProtection="1">
      <alignment horizontal="left"/>
      <protection locked="0"/>
    </xf>
    <xf numFmtId="171" fontId="7" fillId="0" borderId="0" xfId="0" applyNumberFormat="1" applyFont="1" applyFill="1" applyAlignment="1">
      <alignment horizontal="right"/>
    </xf>
    <xf numFmtId="171" fontId="1" fillId="0" borderId="0" xfId="0" applyNumberFormat="1" applyFont="1" applyFill="1" applyAlignment="1" applyProtection="1">
      <alignment horizontal="right"/>
    </xf>
  </cellXfs>
  <cellStyles count="82">
    <cellStyle name="Comma" xfId="3" builtinId="3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Normal" xfId="0" builtinId="0"/>
    <cellStyle name="Normal 2" xfId="2"/>
    <cellStyle name="Normal 4" xfId="60"/>
    <cellStyle name="Percent" xfId="1" builtinId="5"/>
    <cellStyle name="Percent 3" xfId="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00FF"/>
      <rgbColor rgb="00808080"/>
      <rgbColor rgb="00FF00FF"/>
      <rgbColor rgb="00008000"/>
      <rgbColor rgb="0000FF00"/>
      <rgbColor rgb="00C0C0C0"/>
      <rgbColor rgb="00800000"/>
      <rgbColor rgb="00800080"/>
      <rgbColor rgb="00000080"/>
      <rgbColor rgb="00FFFF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0</xdr:rowOff>
    </xdr:from>
    <xdr:to>
      <xdr:col>4</xdr:col>
      <xdr:colOff>452966</xdr:colOff>
      <xdr:row>0</xdr:row>
      <xdr:rowOff>706690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67175" y="0"/>
          <a:ext cx="704850" cy="7066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1"/>
  <sheetViews>
    <sheetView tabSelected="1" zoomScaleNormal="100" workbookViewId="0">
      <pane xSplit="1" ySplit="7" topLeftCell="F8" activePane="bottomRight" state="frozen"/>
      <selection pane="topRight" activeCell="B1" sqref="B1"/>
      <selection pane="bottomLeft" activeCell="A8" sqref="A8"/>
      <selection pane="bottomRight" activeCell="N75" sqref="N75"/>
    </sheetView>
  </sheetViews>
  <sheetFormatPr defaultColWidth="8.85546875" defaultRowHeight="14.25"/>
  <cols>
    <col min="1" max="1" width="53.7109375" style="46" customWidth="1"/>
    <col min="2" max="2" width="15.85546875" style="21" customWidth="1"/>
    <col min="3" max="3" width="17.28515625" style="21" customWidth="1"/>
    <col min="4" max="4" width="14.140625" style="56" customWidth="1"/>
    <col min="5" max="5" width="14.140625" style="57" customWidth="1"/>
    <col min="6" max="6" width="14.140625" style="36" customWidth="1"/>
    <col min="7" max="7" width="26.85546875" style="21" customWidth="1"/>
    <col min="8" max="8" width="14.42578125" style="21" customWidth="1"/>
    <col min="9" max="9" width="31.42578125" style="21" customWidth="1"/>
    <col min="10" max="10" width="13.5703125" style="21" customWidth="1"/>
    <col min="11" max="16384" width="8.85546875" style="2"/>
  </cols>
  <sheetData>
    <row r="1" spans="1:10" ht="59.25" customHeight="1"/>
    <row r="2" spans="1:10" ht="18">
      <c r="A2" s="47" t="s">
        <v>296</v>
      </c>
      <c r="D2" s="58"/>
      <c r="E2" s="58"/>
      <c r="F2" s="29"/>
      <c r="G2" s="29"/>
      <c r="I2" s="29"/>
      <c r="J2" s="29"/>
    </row>
    <row r="3" spans="1:10" ht="12.75">
      <c r="D3" s="57"/>
    </row>
    <row r="4" spans="1:10" ht="12.75">
      <c r="A4" s="48" t="s">
        <v>286</v>
      </c>
      <c r="D4" s="57"/>
    </row>
    <row r="5" spans="1:10" ht="12.75">
      <c r="A5" s="49"/>
      <c r="B5" s="24" t="s">
        <v>307</v>
      </c>
      <c r="C5" s="24" t="s">
        <v>309</v>
      </c>
      <c r="D5" s="59" t="s">
        <v>0</v>
      </c>
      <c r="E5" s="59" t="s">
        <v>0</v>
      </c>
      <c r="F5" s="37" t="s">
        <v>189</v>
      </c>
      <c r="G5" s="20" t="s">
        <v>270</v>
      </c>
      <c r="H5" s="24" t="s">
        <v>308</v>
      </c>
      <c r="I5" s="24" t="s">
        <v>276</v>
      </c>
      <c r="J5" s="24" t="s">
        <v>304</v>
      </c>
    </row>
    <row r="6" spans="1:10" ht="12.75">
      <c r="A6" s="50" t="s">
        <v>196</v>
      </c>
      <c r="D6" s="60" t="s">
        <v>187</v>
      </c>
      <c r="E6" s="61" t="s">
        <v>188</v>
      </c>
      <c r="H6" s="43" t="s">
        <v>311</v>
      </c>
      <c r="J6" s="33"/>
    </row>
    <row r="7" spans="1:10" ht="12.75">
      <c r="A7" s="51"/>
      <c r="D7" s="57"/>
      <c r="J7" s="33"/>
    </row>
    <row r="8" spans="1:10" ht="12.75">
      <c r="A8" s="152" t="s">
        <v>143</v>
      </c>
      <c r="D8" s="57"/>
      <c r="J8" s="33"/>
    </row>
    <row r="9" spans="1:10" ht="12.75">
      <c r="A9" s="44"/>
      <c r="B9" s="34"/>
      <c r="C9" s="34"/>
      <c r="D9" s="62"/>
      <c r="H9" s="30"/>
      <c r="I9" s="32"/>
      <c r="J9" s="115"/>
    </row>
    <row r="10" spans="1:10" ht="12.75">
      <c r="A10" s="51" t="s">
        <v>142</v>
      </c>
      <c r="B10" s="34"/>
      <c r="C10" s="34"/>
      <c r="D10" s="62"/>
      <c r="E10" s="63"/>
      <c r="H10" s="30"/>
      <c r="I10" s="32"/>
      <c r="J10" s="115"/>
    </row>
    <row r="11" spans="1:10">
      <c r="A11" s="44" t="s">
        <v>1</v>
      </c>
      <c r="D11" s="64"/>
      <c r="H11" s="30"/>
      <c r="I11" s="32"/>
      <c r="J11" s="115"/>
    </row>
    <row r="12" spans="1:10" ht="12.75">
      <c r="A12" s="44" t="s">
        <v>2</v>
      </c>
      <c r="B12" s="33">
        <v>35223</v>
      </c>
      <c r="C12" s="35">
        <v>26000000</v>
      </c>
      <c r="D12" s="65">
        <v>6908800</v>
      </c>
      <c r="E12" s="66">
        <v>6908800</v>
      </c>
      <c r="F12" s="36">
        <v>3.5000000000000003E-2</v>
      </c>
      <c r="G12" s="22" t="s">
        <v>313</v>
      </c>
      <c r="H12" s="30">
        <v>3.5017</v>
      </c>
      <c r="I12" s="23" t="s">
        <v>314</v>
      </c>
      <c r="J12" s="115">
        <v>42711</v>
      </c>
    </row>
    <row r="13" spans="1:10">
      <c r="A13" s="44" t="s">
        <v>3</v>
      </c>
      <c r="D13" s="64"/>
      <c r="E13" s="66"/>
      <c r="H13" s="30"/>
      <c r="I13" s="23"/>
      <c r="J13" s="115"/>
    </row>
    <row r="14" spans="1:10" ht="12.75">
      <c r="A14" s="44" t="s">
        <v>413</v>
      </c>
      <c r="B14" s="33">
        <v>35700</v>
      </c>
      <c r="C14" s="35">
        <v>10000000</v>
      </c>
      <c r="D14" s="65">
        <v>4687500</v>
      </c>
      <c r="E14" s="63">
        <v>4375000</v>
      </c>
      <c r="F14" s="36">
        <v>3.5000000000000003E-2</v>
      </c>
      <c r="G14" s="22" t="s">
        <v>313</v>
      </c>
      <c r="H14" s="30">
        <v>5.8836000000000004</v>
      </c>
      <c r="I14" s="23" t="s">
        <v>315</v>
      </c>
      <c r="J14" s="115">
        <v>43511</v>
      </c>
    </row>
    <row r="15" spans="1:10">
      <c r="A15" s="44" t="s">
        <v>425</v>
      </c>
      <c r="D15" s="64"/>
      <c r="E15" s="67"/>
      <c r="H15" s="30"/>
      <c r="I15" s="23"/>
      <c r="J15" s="115"/>
    </row>
    <row r="16" spans="1:10" ht="12.75">
      <c r="A16" s="44" t="s">
        <v>4</v>
      </c>
      <c r="B16" s="33">
        <v>36203</v>
      </c>
      <c r="C16" s="35">
        <v>50000000</v>
      </c>
      <c r="D16" s="65">
        <v>24999990</v>
      </c>
      <c r="E16" s="68">
        <v>23333324</v>
      </c>
      <c r="F16" s="36">
        <v>0.05</v>
      </c>
      <c r="G16" s="22" t="s">
        <v>313</v>
      </c>
      <c r="H16" s="30">
        <v>5.5</v>
      </c>
      <c r="I16" s="23" t="s">
        <v>332</v>
      </c>
      <c r="J16" s="115">
        <v>43509</v>
      </c>
    </row>
    <row r="17" spans="1:10">
      <c r="A17" s="44" t="s">
        <v>5</v>
      </c>
      <c r="D17" s="64"/>
      <c r="E17" s="66"/>
      <c r="H17" s="30"/>
      <c r="I17" s="23"/>
      <c r="J17" s="115"/>
    </row>
    <row r="18" spans="1:10" ht="12.75">
      <c r="A18" s="44" t="s">
        <v>6</v>
      </c>
      <c r="B18" s="33">
        <v>37152</v>
      </c>
      <c r="C18" s="35">
        <v>3000000</v>
      </c>
      <c r="D18" s="65">
        <v>1955119.6</v>
      </c>
      <c r="E18" s="63">
        <v>1955119.6</v>
      </c>
      <c r="F18" s="36">
        <v>3.5000000000000003E-2</v>
      </c>
      <c r="G18" s="22" t="s">
        <v>313</v>
      </c>
      <c r="H18" s="30">
        <v>4.1615000000000002</v>
      </c>
      <c r="I18" s="23" t="s">
        <v>316</v>
      </c>
      <c r="J18" s="115">
        <v>46157</v>
      </c>
    </row>
    <row r="19" spans="1:10">
      <c r="A19" s="44" t="s">
        <v>7</v>
      </c>
      <c r="D19" s="64"/>
      <c r="E19" s="67"/>
      <c r="H19" s="30"/>
      <c r="I19" s="23"/>
      <c r="J19" s="115"/>
    </row>
    <row r="20" spans="1:10" ht="12.75">
      <c r="A20" s="44" t="s">
        <v>8</v>
      </c>
      <c r="B20" s="33">
        <v>38049</v>
      </c>
      <c r="C20" s="35">
        <v>25000000</v>
      </c>
      <c r="D20" s="65">
        <v>20833330</v>
      </c>
      <c r="E20" s="68">
        <v>19999996</v>
      </c>
      <c r="F20" s="36">
        <v>1.5455E-2</v>
      </c>
      <c r="G20" s="22" t="s">
        <v>302</v>
      </c>
      <c r="H20" s="30">
        <v>5.5660999999999996</v>
      </c>
      <c r="I20" s="23" t="s">
        <v>317</v>
      </c>
      <c r="J20" s="115">
        <v>45347</v>
      </c>
    </row>
    <row r="21" spans="1:10">
      <c r="A21" s="44" t="s">
        <v>9</v>
      </c>
      <c r="D21" s="64"/>
      <c r="E21" s="67"/>
      <c r="H21" s="30"/>
      <c r="I21" s="23"/>
      <c r="J21" s="115"/>
    </row>
    <row r="22" spans="1:10" ht="12.75">
      <c r="A22" s="44" t="s">
        <v>10</v>
      </c>
      <c r="B22" s="33">
        <v>38321</v>
      </c>
      <c r="C22" s="35">
        <v>20000000</v>
      </c>
      <c r="D22" s="65">
        <v>15294112</v>
      </c>
      <c r="E22" s="68">
        <v>15294112</v>
      </c>
      <c r="F22" s="36">
        <v>1.4546999999999999E-2</v>
      </c>
      <c r="G22" s="22" t="s">
        <v>302</v>
      </c>
      <c r="H22" s="30">
        <v>3.5291000000000001</v>
      </c>
      <c r="I22" s="23" t="s">
        <v>318</v>
      </c>
      <c r="J22" s="115">
        <v>45807</v>
      </c>
    </row>
    <row r="23" spans="1:10">
      <c r="A23" s="44" t="s">
        <v>11</v>
      </c>
      <c r="D23" s="64"/>
      <c r="E23" s="67"/>
      <c r="H23" s="30"/>
      <c r="I23" s="23"/>
      <c r="J23" s="115"/>
    </row>
    <row r="24" spans="1:10" ht="12.75">
      <c r="A24" s="44" t="s">
        <v>12</v>
      </c>
      <c r="B24" s="33">
        <v>38744</v>
      </c>
      <c r="C24" s="35">
        <v>25000000</v>
      </c>
      <c r="D24" s="65">
        <v>21323525</v>
      </c>
      <c r="E24" s="68">
        <v>20588230</v>
      </c>
      <c r="F24" s="36">
        <v>1.7299999999999999E-2</v>
      </c>
      <c r="G24" s="22" t="s">
        <v>302</v>
      </c>
      <c r="H24" s="30">
        <v>3.4935</v>
      </c>
      <c r="I24" s="23" t="s">
        <v>329</v>
      </c>
      <c r="J24" s="115">
        <v>45865</v>
      </c>
    </row>
    <row r="25" spans="1:10">
      <c r="A25" s="44" t="s">
        <v>13</v>
      </c>
      <c r="D25" s="64"/>
      <c r="E25" s="66"/>
      <c r="H25" s="30"/>
      <c r="I25" s="23"/>
      <c r="J25" s="115"/>
    </row>
    <row r="26" spans="1:10" ht="12.75">
      <c r="A26" s="44" t="s">
        <v>14</v>
      </c>
      <c r="B26" s="33">
        <v>39451</v>
      </c>
      <c r="C26" s="35">
        <v>4500000</v>
      </c>
      <c r="D26" s="65">
        <v>4367647</v>
      </c>
      <c r="E26" s="63">
        <v>4235294</v>
      </c>
      <c r="F26" s="36">
        <v>1.7299999999999999E-2</v>
      </c>
      <c r="G26" s="22" t="s">
        <v>302</v>
      </c>
      <c r="H26" s="30">
        <v>3.5647000000000002</v>
      </c>
      <c r="I26" s="23" t="s">
        <v>319</v>
      </c>
      <c r="J26" s="115">
        <v>46780</v>
      </c>
    </row>
    <row r="27" spans="1:10">
      <c r="A27" s="44" t="s">
        <v>15</v>
      </c>
      <c r="D27" s="64"/>
      <c r="E27" s="67"/>
      <c r="H27" s="30"/>
      <c r="I27" s="23"/>
      <c r="J27" s="115"/>
    </row>
    <row r="28" spans="1:10" ht="12.75">
      <c r="A28" s="44" t="s">
        <v>16</v>
      </c>
      <c r="B28" s="33">
        <v>39632</v>
      </c>
      <c r="C28" s="35">
        <v>5000000</v>
      </c>
      <c r="D28" s="62"/>
      <c r="E28" s="69"/>
      <c r="H28" s="30"/>
      <c r="I28" s="23" t="s">
        <v>426</v>
      </c>
      <c r="J28" s="115"/>
    </row>
    <row r="29" spans="1:10" ht="12.75">
      <c r="A29" s="45" t="s">
        <v>144</v>
      </c>
      <c r="B29" s="2"/>
      <c r="C29" s="2"/>
      <c r="D29" s="2"/>
      <c r="E29" s="2"/>
      <c r="F29" s="2"/>
      <c r="G29" s="2"/>
      <c r="H29" s="2"/>
      <c r="I29" s="2"/>
      <c r="J29" s="2"/>
    </row>
    <row r="30" spans="1:10" ht="12.75">
      <c r="A30" s="44" t="s">
        <v>12</v>
      </c>
      <c r="B30" s="33">
        <v>39938</v>
      </c>
      <c r="C30" s="35">
        <v>20000000</v>
      </c>
      <c r="D30" s="70">
        <v>20000000</v>
      </c>
      <c r="E30" s="71">
        <v>20000000</v>
      </c>
      <c r="F30" s="36">
        <v>1.7299999999999999E-2</v>
      </c>
      <c r="G30" s="23" t="s">
        <v>302</v>
      </c>
      <c r="H30" s="30">
        <v>3.7454000000000001</v>
      </c>
      <c r="I30" s="23" t="s">
        <v>331</v>
      </c>
      <c r="J30" s="115">
        <v>46753</v>
      </c>
    </row>
    <row r="31" spans="1:10" ht="12.75">
      <c r="A31" s="44" t="s">
        <v>145</v>
      </c>
      <c r="B31" s="2"/>
      <c r="C31" s="2"/>
      <c r="D31" s="2"/>
      <c r="E31" s="2"/>
      <c r="F31" s="2"/>
      <c r="G31" s="2"/>
      <c r="H31" s="2"/>
      <c r="I31" s="2"/>
      <c r="J31" s="2"/>
    </row>
    <row r="32" spans="1:10" ht="12.75">
      <c r="A32" s="44" t="s">
        <v>12</v>
      </c>
      <c r="B32" s="33">
        <v>40267</v>
      </c>
      <c r="C32" s="35">
        <v>30000000</v>
      </c>
      <c r="D32" s="65">
        <v>20000000</v>
      </c>
      <c r="E32" s="68">
        <v>20000000</v>
      </c>
      <c r="F32" s="36">
        <v>1.4045E-2</v>
      </c>
      <c r="G32" s="23" t="s">
        <v>302</v>
      </c>
      <c r="H32" s="30">
        <v>4.2135999999999996</v>
      </c>
      <c r="I32" s="23" t="s">
        <v>330</v>
      </c>
      <c r="J32" s="34">
        <v>47832</v>
      </c>
    </row>
    <row r="33" spans="1:10" ht="12.75">
      <c r="A33" s="44"/>
      <c r="B33" s="33"/>
      <c r="C33" s="35"/>
      <c r="D33" s="65"/>
      <c r="E33" s="68"/>
      <c r="G33" s="23"/>
      <c r="H33" s="30"/>
      <c r="I33" s="23"/>
      <c r="J33" s="34"/>
    </row>
    <row r="34" spans="1:10" ht="12.75">
      <c r="A34" s="44"/>
      <c r="B34" s="33"/>
      <c r="C34" s="35"/>
      <c r="D34" s="62"/>
      <c r="H34" s="30"/>
      <c r="I34" s="23"/>
      <c r="J34" s="34"/>
    </row>
    <row r="35" spans="1:10" s="5" customFormat="1" ht="12.75">
      <c r="A35" s="51" t="s">
        <v>414</v>
      </c>
      <c r="B35" s="33"/>
      <c r="C35" s="35"/>
      <c r="D35" s="74"/>
      <c r="E35" s="75"/>
      <c r="F35" s="38"/>
      <c r="G35" s="24"/>
      <c r="H35" s="30"/>
      <c r="I35" s="23"/>
      <c r="J35" s="34"/>
    </row>
    <row r="36" spans="1:10" ht="12.75">
      <c r="A36" s="44" t="s">
        <v>17</v>
      </c>
      <c r="B36" s="33">
        <v>34831</v>
      </c>
      <c r="C36" s="35">
        <v>8336000</v>
      </c>
      <c r="D36" s="65">
        <v>598412.4</v>
      </c>
      <c r="E36" s="72">
        <v>600782.4</v>
      </c>
      <c r="F36" s="36">
        <v>3.5000000000000003E-2</v>
      </c>
      <c r="G36" s="22" t="s">
        <v>298</v>
      </c>
      <c r="H36" s="30">
        <v>3.0581999999999998</v>
      </c>
      <c r="I36" s="23" t="s">
        <v>326</v>
      </c>
      <c r="J36" s="34">
        <v>41244</v>
      </c>
    </row>
    <row r="37" spans="1:10" ht="12.75">
      <c r="A37" s="44" t="s">
        <v>18</v>
      </c>
      <c r="B37" s="33"/>
      <c r="C37" s="35"/>
      <c r="D37" s="65"/>
      <c r="E37" s="72"/>
      <c r="H37" s="30"/>
      <c r="I37" s="23"/>
      <c r="J37" s="34"/>
    </row>
    <row r="38" spans="1:10" ht="12.75">
      <c r="A38" s="44" t="s">
        <v>19</v>
      </c>
      <c r="B38" s="33">
        <v>36740</v>
      </c>
      <c r="C38" s="35">
        <v>6557800</v>
      </c>
      <c r="D38" s="65">
        <v>3701661</v>
      </c>
      <c r="E38" s="63">
        <v>3475141</v>
      </c>
      <c r="F38" s="36">
        <v>3.5000000000000003E-2</v>
      </c>
      <c r="G38" s="22" t="s">
        <v>298</v>
      </c>
      <c r="H38" s="30">
        <v>6.4066000000000001</v>
      </c>
      <c r="I38" s="23" t="s">
        <v>327</v>
      </c>
      <c r="J38" s="34">
        <v>43646</v>
      </c>
    </row>
    <row r="39" spans="1:10" ht="12.75">
      <c r="A39" s="44" t="s">
        <v>20</v>
      </c>
      <c r="B39" s="33"/>
      <c r="C39" s="35"/>
      <c r="D39" s="65"/>
      <c r="E39" s="72"/>
      <c r="H39" s="30"/>
      <c r="I39" s="23"/>
      <c r="J39" s="34"/>
    </row>
    <row r="40" spans="1:10" ht="12.75">
      <c r="A40" s="44" t="s">
        <v>21</v>
      </c>
      <c r="B40" s="33">
        <v>37781</v>
      </c>
      <c r="C40" s="35">
        <v>10053600</v>
      </c>
      <c r="D40" s="65">
        <v>5881420.2999999998</v>
      </c>
      <c r="E40" s="63">
        <v>6400114</v>
      </c>
      <c r="F40" s="36">
        <v>3.5000000000000003E-2</v>
      </c>
      <c r="G40" s="22" t="s">
        <v>298</v>
      </c>
      <c r="H40" s="30">
        <v>9.0623000000000005</v>
      </c>
      <c r="I40" s="23" t="s">
        <v>328</v>
      </c>
      <c r="J40" s="34">
        <v>47483</v>
      </c>
    </row>
    <row r="41" spans="1:10" ht="25.5">
      <c r="A41" s="89" t="s">
        <v>22</v>
      </c>
      <c r="B41" s="33"/>
      <c r="C41" s="35"/>
      <c r="D41" s="65"/>
      <c r="E41" s="63"/>
      <c r="H41" s="30"/>
      <c r="I41" s="23"/>
      <c r="J41" s="34"/>
    </row>
    <row r="42" spans="1:10" ht="12.75">
      <c r="A42" s="44"/>
      <c r="B42" s="33"/>
      <c r="C42" s="35"/>
      <c r="D42" s="62"/>
      <c r="H42" s="30"/>
      <c r="I42" s="23"/>
      <c r="J42" s="34"/>
    </row>
    <row r="43" spans="1:10" s="5" customFormat="1" ht="12.75">
      <c r="A43" s="51" t="s">
        <v>23</v>
      </c>
      <c r="B43" s="33"/>
      <c r="C43" s="35"/>
      <c r="D43" s="74"/>
      <c r="E43" s="57"/>
      <c r="F43" s="38"/>
      <c r="G43" s="24"/>
      <c r="H43" s="30"/>
      <c r="I43" s="23"/>
      <c r="J43" s="34"/>
    </row>
    <row r="44" spans="1:10" ht="12.75">
      <c r="A44" s="44" t="s">
        <v>24</v>
      </c>
      <c r="B44" s="33"/>
      <c r="C44" s="35"/>
      <c r="D44" s="65"/>
      <c r="E44" s="63"/>
      <c r="H44" s="30"/>
      <c r="I44" s="23"/>
      <c r="J44" s="34"/>
    </row>
    <row r="45" spans="1:10" ht="12.75">
      <c r="A45" s="44" t="s">
        <v>25</v>
      </c>
      <c r="B45" s="33">
        <v>37586</v>
      </c>
      <c r="C45" s="35">
        <v>4821215</v>
      </c>
      <c r="D45" s="65">
        <v>1852647</v>
      </c>
      <c r="E45" s="63">
        <v>1587982.9</v>
      </c>
      <c r="F45" s="36">
        <v>5.8999999999999997E-2</v>
      </c>
      <c r="G45" s="22" t="s">
        <v>298</v>
      </c>
      <c r="H45" s="30">
        <v>4.1779999999999999</v>
      </c>
      <c r="I45" s="23" t="s">
        <v>321</v>
      </c>
      <c r="J45" s="34">
        <v>42035</v>
      </c>
    </row>
    <row r="46" spans="1:10" ht="12.75">
      <c r="A46" s="44"/>
      <c r="B46" s="33"/>
      <c r="C46" s="35"/>
      <c r="D46" s="65"/>
      <c r="E46" s="63"/>
      <c r="G46" s="22"/>
      <c r="H46" s="30"/>
      <c r="I46" s="23"/>
      <c r="J46" s="34"/>
    </row>
    <row r="47" spans="1:10" ht="12.75">
      <c r="A47" s="153" t="s">
        <v>186</v>
      </c>
      <c r="B47" s="33"/>
      <c r="C47" s="35"/>
      <c r="D47" s="65"/>
      <c r="H47" s="30"/>
      <c r="J47" s="34"/>
    </row>
    <row r="48" spans="1:10" s="5" customFormat="1" ht="12.75">
      <c r="A48" s="51" t="s">
        <v>136</v>
      </c>
      <c r="B48" s="33"/>
      <c r="C48" s="35"/>
      <c r="D48" s="74"/>
      <c r="E48" s="57"/>
      <c r="F48" s="38"/>
      <c r="G48" s="24"/>
      <c r="H48" s="30"/>
      <c r="I48" s="24"/>
      <c r="J48" s="34"/>
    </row>
    <row r="49" spans="1:10" s="5" customFormat="1" ht="12.75">
      <c r="A49" s="44">
        <v>1987020</v>
      </c>
      <c r="B49" s="33"/>
      <c r="C49" s="35"/>
      <c r="D49" s="74"/>
      <c r="E49" s="57"/>
      <c r="F49" s="38"/>
      <c r="G49" s="24"/>
      <c r="H49" s="30"/>
      <c r="I49" s="24"/>
      <c r="J49" s="34"/>
    </row>
    <row r="50" spans="1:10" ht="12.75">
      <c r="A50" s="44" t="s">
        <v>137</v>
      </c>
      <c r="B50" s="33">
        <v>32050</v>
      </c>
      <c r="C50" s="35">
        <v>2128806.44</v>
      </c>
      <c r="D50" s="65">
        <v>374310</v>
      </c>
      <c r="E50" s="72">
        <v>284169.40000000002</v>
      </c>
      <c r="F50" s="36">
        <v>0.03</v>
      </c>
      <c r="G50" s="22" t="s">
        <v>298</v>
      </c>
      <c r="H50" s="30">
        <v>11.02</v>
      </c>
      <c r="I50" s="23" t="s">
        <v>372</v>
      </c>
      <c r="J50" s="34">
        <v>41559</v>
      </c>
    </row>
    <row r="51" spans="1:10" ht="12.75">
      <c r="A51" s="44"/>
      <c r="B51" s="33"/>
      <c r="C51" s="35"/>
      <c r="D51" s="65"/>
      <c r="H51" s="30"/>
      <c r="J51" s="34"/>
    </row>
    <row r="52" spans="1:10" ht="12.75">
      <c r="A52" s="51" t="s">
        <v>138</v>
      </c>
      <c r="B52" s="33"/>
      <c r="C52" s="35"/>
      <c r="D52" s="65"/>
      <c r="H52" s="30"/>
      <c r="J52" s="34"/>
    </row>
    <row r="53" spans="1:10" ht="12.75">
      <c r="A53" s="44" t="s">
        <v>139</v>
      </c>
      <c r="B53" s="33"/>
      <c r="C53" s="35"/>
      <c r="D53" s="65"/>
      <c r="H53" s="30"/>
      <c r="J53" s="34"/>
    </row>
    <row r="54" spans="1:10" ht="12.75">
      <c r="A54" s="44" t="s">
        <v>140</v>
      </c>
      <c r="B54" s="33">
        <v>38658</v>
      </c>
      <c r="C54" s="35">
        <v>45668813.149999999</v>
      </c>
      <c r="D54" s="65">
        <v>18745832.699999999</v>
      </c>
      <c r="E54" s="68">
        <v>18566431.5</v>
      </c>
      <c r="F54" s="36">
        <v>0.01</v>
      </c>
      <c r="G54" s="22" t="s">
        <v>298</v>
      </c>
      <c r="H54" s="30">
        <v>1.5524</v>
      </c>
      <c r="I54" s="23" t="s">
        <v>373</v>
      </c>
      <c r="J54" s="34">
        <v>49035</v>
      </c>
    </row>
    <row r="55" spans="1:10" ht="12.75">
      <c r="A55" s="49"/>
      <c r="B55" s="34"/>
      <c r="C55" s="34"/>
      <c r="D55" s="65"/>
      <c r="H55" s="31"/>
      <c r="J55" s="34"/>
    </row>
    <row r="56" spans="1:10" ht="12.75">
      <c r="A56" s="49"/>
      <c r="B56" s="34"/>
      <c r="C56" s="34"/>
      <c r="D56" s="65"/>
      <c r="E56" s="77">
        <f>SUM(E12:E54)</f>
        <v>167604496.80000001</v>
      </c>
      <c r="H56" s="31"/>
      <c r="J56" s="34"/>
    </row>
    <row r="57" spans="1:10" ht="15.75" customHeight="1">
      <c r="A57" s="152" t="s">
        <v>185</v>
      </c>
      <c r="B57" s="33"/>
      <c r="C57" s="35"/>
      <c r="D57" s="62"/>
      <c r="H57" s="30"/>
      <c r="J57" s="34"/>
    </row>
    <row r="58" spans="1:10" ht="12.75">
      <c r="A58" s="51" t="s">
        <v>159</v>
      </c>
      <c r="D58" s="57"/>
      <c r="J58" s="33"/>
    </row>
    <row r="59" spans="1:10" ht="12.75">
      <c r="A59" s="44" t="s">
        <v>160</v>
      </c>
      <c r="B59" s="33">
        <v>40616</v>
      </c>
      <c r="C59" s="35">
        <v>3000000</v>
      </c>
      <c r="D59" s="62">
        <v>1000000</v>
      </c>
      <c r="E59" s="62">
        <v>1000000</v>
      </c>
      <c r="F59" s="36">
        <v>0.03</v>
      </c>
      <c r="G59" s="22" t="s">
        <v>298</v>
      </c>
      <c r="H59" s="30">
        <v>2.3573</v>
      </c>
      <c r="I59" s="23" t="s">
        <v>333</v>
      </c>
      <c r="J59" s="115">
        <v>44159</v>
      </c>
    </row>
    <row r="60" spans="1:10" ht="12.75">
      <c r="A60" s="44"/>
      <c r="B60" s="33"/>
      <c r="C60" s="35"/>
      <c r="D60" s="62"/>
      <c r="E60" s="62"/>
      <c r="G60" s="22"/>
      <c r="H60" s="30"/>
      <c r="I60" s="23"/>
      <c r="J60" s="115"/>
    </row>
    <row r="61" spans="1:10" ht="12.75">
      <c r="A61" s="51" t="s">
        <v>146</v>
      </c>
      <c r="B61" s="33"/>
      <c r="C61" s="35"/>
      <c r="D61" s="65"/>
      <c r="E61" s="72"/>
      <c r="H61" s="30"/>
      <c r="I61" s="23"/>
      <c r="J61" s="34"/>
    </row>
    <row r="62" spans="1:10" ht="12.75">
      <c r="A62" s="44" t="s">
        <v>147</v>
      </c>
      <c r="B62" s="33">
        <v>40268</v>
      </c>
      <c r="C62" s="35">
        <v>1905800</v>
      </c>
      <c r="D62" s="65">
        <v>500000</v>
      </c>
      <c r="E62" s="72">
        <v>500000</v>
      </c>
      <c r="F62" s="36">
        <v>5.8999999999999997E-2</v>
      </c>
      <c r="G62" s="21" t="s">
        <v>303</v>
      </c>
      <c r="H62" s="30">
        <v>3.3237999999999999</v>
      </c>
      <c r="I62" s="23" t="s">
        <v>320</v>
      </c>
      <c r="J62" s="34">
        <v>44602</v>
      </c>
    </row>
    <row r="63" spans="1:10" ht="12.75">
      <c r="A63" s="44" t="s">
        <v>161</v>
      </c>
      <c r="B63" s="33"/>
      <c r="C63" s="35"/>
      <c r="D63" s="65"/>
      <c r="E63" s="73"/>
      <c r="H63" s="30"/>
      <c r="I63" s="23"/>
      <c r="J63" s="34"/>
    </row>
    <row r="64" spans="1:10" ht="15" customHeight="1">
      <c r="A64" s="51" t="s">
        <v>26</v>
      </c>
      <c r="B64" s="33"/>
      <c r="C64" s="35"/>
      <c r="D64" s="62"/>
      <c r="H64" s="30"/>
      <c r="J64" s="34"/>
    </row>
    <row r="65" spans="1:10" ht="16.5" customHeight="1">
      <c r="A65" s="44" t="s">
        <v>27</v>
      </c>
      <c r="B65" s="33"/>
      <c r="C65" s="35"/>
      <c r="D65" s="65"/>
      <c r="H65" s="30"/>
    </row>
    <row r="66" spans="1:10" ht="16.5" customHeight="1">
      <c r="A66" s="44" t="s">
        <v>28</v>
      </c>
      <c r="B66" s="33">
        <v>32324</v>
      </c>
      <c r="C66" s="35">
        <v>6587800</v>
      </c>
      <c r="D66" s="65">
        <v>3691584.8</v>
      </c>
      <c r="E66" s="63">
        <v>3584582.3</v>
      </c>
      <c r="F66" s="36">
        <v>0.02</v>
      </c>
      <c r="G66" s="22" t="s">
        <v>298</v>
      </c>
      <c r="H66" s="30">
        <v>10.8</v>
      </c>
      <c r="I66" s="149" t="s">
        <v>322</v>
      </c>
      <c r="J66" s="115">
        <v>47119</v>
      </c>
    </row>
    <row r="67" spans="1:10" ht="16.5" customHeight="1">
      <c r="A67" s="44" t="s">
        <v>29</v>
      </c>
      <c r="B67" s="33"/>
      <c r="C67" s="35"/>
      <c r="D67" s="65"/>
      <c r="E67" s="72"/>
      <c r="H67" s="30"/>
      <c r="J67" s="34"/>
    </row>
    <row r="68" spans="1:10" ht="16.5" customHeight="1">
      <c r="A68" s="44" t="s">
        <v>30</v>
      </c>
      <c r="B68" s="33">
        <v>32963</v>
      </c>
      <c r="C68" s="35">
        <v>1043400</v>
      </c>
      <c r="D68" s="65">
        <v>404940.7</v>
      </c>
      <c r="E68" s="72">
        <v>393203.3</v>
      </c>
      <c r="F68" s="36">
        <v>0.02</v>
      </c>
      <c r="G68" s="22" t="s">
        <v>298</v>
      </c>
      <c r="H68" s="30">
        <v>9.6</v>
      </c>
      <c r="I68" s="149" t="s">
        <v>323</v>
      </c>
      <c r="J68" s="115">
        <v>47119</v>
      </c>
    </row>
    <row r="69" spans="1:10" ht="16.5" customHeight="1">
      <c r="A69" s="44" t="s">
        <v>31</v>
      </c>
      <c r="B69" s="33"/>
      <c r="C69" s="35"/>
      <c r="D69" s="65"/>
      <c r="E69" s="72"/>
      <c r="H69" s="30"/>
      <c r="J69" s="115"/>
    </row>
    <row r="70" spans="1:10" ht="16.5" customHeight="1">
      <c r="A70" s="44" t="s">
        <v>32</v>
      </c>
      <c r="B70" s="33">
        <v>34043</v>
      </c>
      <c r="C70" s="35">
        <v>1530000</v>
      </c>
      <c r="D70" s="65">
        <v>903829.5</v>
      </c>
      <c r="E70" s="72">
        <v>884801.5</v>
      </c>
      <c r="F70" s="36">
        <v>0.02</v>
      </c>
      <c r="G70" s="22" t="s">
        <v>298</v>
      </c>
      <c r="H70" s="30">
        <v>12.5</v>
      </c>
      <c r="I70" s="149" t="s">
        <v>324</v>
      </c>
      <c r="J70" s="115">
        <v>49491</v>
      </c>
    </row>
    <row r="71" spans="1:10" ht="16.5" customHeight="1">
      <c r="A71" s="44" t="s">
        <v>33</v>
      </c>
      <c r="B71" s="33"/>
      <c r="C71" s="35"/>
      <c r="D71" s="65"/>
      <c r="E71" s="72"/>
      <c r="H71" s="30"/>
      <c r="J71" s="115"/>
    </row>
    <row r="72" spans="1:10" ht="16.5" customHeight="1">
      <c r="A72" s="44" t="s">
        <v>34</v>
      </c>
      <c r="B72" s="33">
        <v>34043</v>
      </c>
      <c r="C72" s="35">
        <v>801395</v>
      </c>
      <c r="D72" s="65">
        <v>200349.3</v>
      </c>
      <c r="E72" s="72">
        <v>173636.2</v>
      </c>
      <c r="F72" s="36">
        <v>0.02</v>
      </c>
      <c r="G72" s="22" t="s">
        <v>298</v>
      </c>
      <c r="H72" s="30">
        <v>7.5</v>
      </c>
      <c r="I72" s="21" t="s">
        <v>325</v>
      </c>
      <c r="J72" s="115">
        <v>42186</v>
      </c>
    </row>
    <row r="73" spans="1:10" ht="16.5" customHeight="1">
      <c r="A73" s="44" t="s">
        <v>35</v>
      </c>
      <c r="B73" s="33"/>
      <c r="C73" s="35"/>
      <c r="D73" s="65"/>
      <c r="E73" s="63"/>
      <c r="H73" s="30"/>
      <c r="J73" s="34"/>
    </row>
    <row r="74" spans="1:10" ht="16.5" customHeight="1">
      <c r="A74" s="44" t="s">
        <v>415</v>
      </c>
      <c r="B74" s="33">
        <v>35501</v>
      </c>
      <c r="C74" s="35">
        <v>1800000</v>
      </c>
      <c r="D74" s="65">
        <v>1226139.3</v>
      </c>
      <c r="E74" s="63">
        <v>1177093.7</v>
      </c>
      <c r="F74" s="36">
        <v>2.5000000000000001E-2</v>
      </c>
      <c r="G74" s="22" t="s">
        <v>298</v>
      </c>
      <c r="H74" s="30">
        <v>7.3</v>
      </c>
      <c r="I74" s="21" t="s">
        <v>416</v>
      </c>
      <c r="J74" s="115">
        <v>45383</v>
      </c>
    </row>
    <row r="75" spans="1:10" ht="16.5" customHeight="1">
      <c r="A75" s="44" t="s">
        <v>36</v>
      </c>
      <c r="B75" s="33"/>
      <c r="C75" s="35"/>
      <c r="D75" s="65"/>
      <c r="E75" s="63"/>
      <c r="H75" s="30"/>
      <c r="J75" s="115"/>
    </row>
    <row r="76" spans="1:10" ht="16.5" customHeight="1">
      <c r="A76" s="44" t="s">
        <v>37</v>
      </c>
      <c r="B76" s="33">
        <v>35652</v>
      </c>
      <c r="C76" s="35">
        <v>8438948</v>
      </c>
      <c r="D76" s="65">
        <v>3656877.6</v>
      </c>
      <c r="E76" s="63">
        <v>3375579.3</v>
      </c>
      <c r="F76" s="36">
        <v>3.8399999999999997E-2</v>
      </c>
      <c r="G76" s="21" t="s">
        <v>194</v>
      </c>
      <c r="H76" s="30">
        <v>5.7</v>
      </c>
      <c r="I76" s="21" t="s">
        <v>417</v>
      </c>
      <c r="J76" s="115">
        <v>43191</v>
      </c>
    </row>
    <row r="77" spans="1:10" ht="16.5" customHeight="1">
      <c r="A77" s="44" t="s">
        <v>38</v>
      </c>
      <c r="B77" s="33"/>
      <c r="C77" s="35"/>
      <c r="D77" s="65"/>
      <c r="E77" s="63"/>
      <c r="H77" s="30"/>
      <c r="J77" s="115"/>
    </row>
    <row r="78" spans="1:10" ht="16.5" customHeight="1">
      <c r="A78" s="44" t="s">
        <v>39</v>
      </c>
      <c r="B78" s="33">
        <v>36435</v>
      </c>
      <c r="C78" s="35">
        <v>3380000</v>
      </c>
      <c r="D78" s="65">
        <v>1218763</v>
      </c>
      <c r="E78" s="63">
        <v>1185372.2</v>
      </c>
      <c r="F78" s="36">
        <v>2.5000000000000001E-2</v>
      </c>
      <c r="G78" s="22" t="s">
        <v>298</v>
      </c>
      <c r="H78" s="30">
        <v>11.1</v>
      </c>
      <c r="I78" s="21" t="s">
        <v>418</v>
      </c>
      <c r="J78" s="115">
        <v>47484</v>
      </c>
    </row>
    <row r="79" spans="1:10" ht="16.5" customHeight="1">
      <c r="A79" s="44" t="s">
        <v>40</v>
      </c>
      <c r="B79" s="33"/>
      <c r="C79" s="35"/>
      <c r="D79" s="65"/>
      <c r="E79" s="63"/>
      <c r="H79" s="30"/>
      <c r="J79" s="115"/>
    </row>
    <row r="80" spans="1:10" ht="16.5" customHeight="1">
      <c r="A80" s="44" t="s">
        <v>41</v>
      </c>
      <c r="B80" s="33">
        <v>36509</v>
      </c>
      <c r="C80" s="35">
        <v>4250000</v>
      </c>
      <c r="D80" s="65">
        <v>2574411.5</v>
      </c>
      <c r="E80" s="63">
        <v>2507543.7000000002</v>
      </c>
      <c r="F80" s="36">
        <v>2.5000000000000001E-2</v>
      </c>
      <c r="G80" s="22" t="s">
        <v>298</v>
      </c>
      <c r="H80" s="30">
        <v>11.3</v>
      </c>
      <c r="I80" s="21" t="s">
        <v>419</v>
      </c>
      <c r="J80" s="115">
        <v>47849</v>
      </c>
    </row>
    <row r="81" spans="1:10" ht="16.5" customHeight="1">
      <c r="A81" s="44" t="s">
        <v>42</v>
      </c>
      <c r="B81" s="33"/>
      <c r="C81" s="35"/>
      <c r="D81" s="65"/>
      <c r="E81" s="63"/>
      <c r="H81" s="30"/>
      <c r="J81" s="115"/>
    </row>
    <row r="82" spans="1:10" ht="16.5" customHeight="1">
      <c r="A82" s="44" t="s">
        <v>43</v>
      </c>
      <c r="B82" s="33">
        <v>36509</v>
      </c>
      <c r="C82" s="35">
        <v>4250000</v>
      </c>
      <c r="D82" s="65">
        <v>1951685.6</v>
      </c>
      <c r="E82" s="63">
        <v>1864944</v>
      </c>
      <c r="F82" s="36">
        <v>2.5000000000000001E-2</v>
      </c>
      <c r="G82" s="22" t="s">
        <v>298</v>
      </c>
      <c r="H82" s="30">
        <v>6.3</v>
      </c>
      <c r="I82" s="21" t="s">
        <v>401</v>
      </c>
      <c r="J82" s="115">
        <v>44927</v>
      </c>
    </row>
    <row r="83" spans="1:10" ht="16.5" customHeight="1">
      <c r="A83" s="44" t="s">
        <v>44</v>
      </c>
      <c r="B83" s="33"/>
      <c r="C83" s="35"/>
      <c r="D83" s="65"/>
      <c r="E83" s="63"/>
      <c r="H83" s="30"/>
      <c r="J83" s="115"/>
    </row>
    <row r="84" spans="1:10" ht="16.5" customHeight="1">
      <c r="A84" s="44" t="s">
        <v>45</v>
      </c>
      <c r="B84" s="33">
        <v>36649</v>
      </c>
      <c r="C84" s="35">
        <v>9500000</v>
      </c>
      <c r="D84" s="65">
        <v>6650000.0999999996</v>
      </c>
      <c r="E84" s="63">
        <v>6333333.4000000004</v>
      </c>
      <c r="F84" s="36">
        <v>3.8399999999999997E-2</v>
      </c>
      <c r="G84" s="21" t="s">
        <v>194</v>
      </c>
      <c r="H84" s="30">
        <v>7.2</v>
      </c>
      <c r="I84" s="21" t="s">
        <v>400</v>
      </c>
      <c r="J84" s="115">
        <v>44652</v>
      </c>
    </row>
    <row r="85" spans="1:10" ht="16.5" customHeight="1">
      <c r="A85" s="44" t="s">
        <v>46</v>
      </c>
      <c r="B85" s="33"/>
      <c r="C85" s="35"/>
      <c r="D85" s="65"/>
      <c r="E85" s="63"/>
      <c r="H85" s="30"/>
      <c r="J85" s="115"/>
    </row>
    <row r="86" spans="1:10" ht="16.5" customHeight="1">
      <c r="A86" s="44" t="s">
        <v>47</v>
      </c>
      <c r="B86" s="33">
        <v>36899</v>
      </c>
      <c r="C86" s="35">
        <v>500000</v>
      </c>
      <c r="D86" s="65">
        <v>5404207.2000000002</v>
      </c>
      <c r="E86" s="63">
        <v>5043926.7</v>
      </c>
      <c r="F86" s="36">
        <v>3.8399999999999997E-2</v>
      </c>
      <c r="G86" s="21" t="s">
        <v>194</v>
      </c>
      <c r="H86" s="30">
        <v>2</v>
      </c>
      <c r="I86" s="21" t="s">
        <v>334</v>
      </c>
      <c r="J86" s="115">
        <v>41121</v>
      </c>
    </row>
    <row r="87" spans="1:10" ht="16.5" customHeight="1">
      <c r="A87" s="44" t="s">
        <v>48</v>
      </c>
      <c r="B87" s="33"/>
      <c r="C87" s="35"/>
      <c r="D87" s="65"/>
      <c r="E87" s="63"/>
      <c r="H87" s="30"/>
      <c r="J87" s="115"/>
    </row>
    <row r="88" spans="1:10" ht="16.5" customHeight="1">
      <c r="A88" s="44" t="s">
        <v>49</v>
      </c>
      <c r="B88" s="33">
        <v>36899</v>
      </c>
      <c r="C88" s="35">
        <v>4500000</v>
      </c>
      <c r="D88" s="65">
        <v>3234059</v>
      </c>
      <c r="E88" s="63">
        <v>3083637.7</v>
      </c>
      <c r="F88" s="36">
        <v>2.5000000000000001E-2</v>
      </c>
      <c r="G88" s="22" t="s">
        <v>298</v>
      </c>
      <c r="H88" s="30">
        <v>6.7</v>
      </c>
      <c r="I88" s="21" t="s">
        <v>402</v>
      </c>
      <c r="J88" s="115">
        <v>44743</v>
      </c>
    </row>
    <row r="89" spans="1:10" ht="16.5" customHeight="1">
      <c r="A89" s="44" t="s">
        <v>50</v>
      </c>
      <c r="B89" s="33"/>
      <c r="C89" s="35"/>
      <c r="D89" s="65"/>
      <c r="E89" s="76"/>
      <c r="H89" s="30"/>
      <c r="J89" s="115"/>
    </row>
    <row r="90" spans="1:10" ht="16.5" customHeight="1">
      <c r="A90" s="44" t="s">
        <v>51</v>
      </c>
      <c r="B90" s="33">
        <v>37068</v>
      </c>
      <c r="C90" s="35">
        <v>499717.44</v>
      </c>
      <c r="D90" s="65">
        <v>78080.800000000003</v>
      </c>
      <c r="E90" s="76">
        <v>46848.5</v>
      </c>
      <c r="F90" s="36">
        <v>2.5000000000000001E-2</v>
      </c>
      <c r="G90" s="22" t="s">
        <v>298</v>
      </c>
      <c r="H90" s="30">
        <v>3.3</v>
      </c>
      <c r="I90" s="21" t="s">
        <v>403</v>
      </c>
      <c r="J90" s="115">
        <v>41275</v>
      </c>
    </row>
    <row r="91" spans="1:10" ht="16.5" customHeight="1">
      <c r="A91" s="44" t="s">
        <v>52</v>
      </c>
      <c r="B91" s="33"/>
      <c r="C91" s="35"/>
      <c r="D91" s="65"/>
      <c r="E91" s="63"/>
      <c r="H91" s="30"/>
      <c r="J91" s="115"/>
    </row>
    <row r="92" spans="1:10" ht="16.5" customHeight="1">
      <c r="A92" s="44" t="s">
        <v>53</v>
      </c>
      <c r="B92" s="33">
        <v>37068</v>
      </c>
      <c r="C92" s="35">
        <v>1500000</v>
      </c>
      <c r="D92" s="65">
        <v>997220.5</v>
      </c>
      <c r="E92" s="63">
        <v>1136615.3999999999</v>
      </c>
      <c r="F92" s="36">
        <v>2.5000000000000001E-2</v>
      </c>
      <c r="G92" s="22" t="s">
        <v>298</v>
      </c>
      <c r="H92" s="30">
        <v>11.2</v>
      </c>
      <c r="I92" s="21" t="s">
        <v>335</v>
      </c>
      <c r="J92" s="115">
        <v>48426</v>
      </c>
    </row>
    <row r="93" spans="1:10" ht="16.5" customHeight="1">
      <c r="A93" s="44" t="s">
        <v>54</v>
      </c>
      <c r="B93" s="33"/>
      <c r="C93" s="35"/>
      <c r="D93" s="65"/>
      <c r="H93" s="30"/>
      <c r="J93" s="115"/>
    </row>
    <row r="94" spans="1:10" ht="16.5" customHeight="1">
      <c r="A94" s="44" t="s">
        <v>55</v>
      </c>
      <c r="B94" s="33">
        <v>37068</v>
      </c>
      <c r="C94" s="35">
        <v>4091000</v>
      </c>
      <c r="D94" s="65">
        <v>2815050.5</v>
      </c>
      <c r="E94" s="63">
        <v>2640152.2999999998</v>
      </c>
      <c r="F94" s="36">
        <v>3.8399999999999997E-2</v>
      </c>
      <c r="G94" s="21" t="s">
        <v>194</v>
      </c>
      <c r="H94" s="30">
        <v>6</v>
      </c>
      <c r="I94" s="21" t="s">
        <v>336</v>
      </c>
      <c r="J94" s="115">
        <v>43556</v>
      </c>
    </row>
    <row r="95" spans="1:10" ht="16.5" customHeight="1">
      <c r="A95" s="44" t="s">
        <v>56</v>
      </c>
      <c r="B95" s="33"/>
      <c r="C95" s="35"/>
      <c r="D95" s="65"/>
      <c r="E95" s="76"/>
      <c r="H95" s="30"/>
      <c r="J95" s="115"/>
    </row>
    <row r="96" spans="1:10" ht="16.5" customHeight="1">
      <c r="A96" s="44" t="s">
        <v>57</v>
      </c>
      <c r="B96" s="33">
        <v>37114</v>
      </c>
      <c r="C96" s="35">
        <v>197500</v>
      </c>
      <c r="D96" s="65">
        <v>21944.5</v>
      </c>
      <c r="E96" s="76">
        <v>10972.3</v>
      </c>
      <c r="F96" s="36">
        <v>2.5000000000000001E-2</v>
      </c>
      <c r="G96" s="22" t="s">
        <v>298</v>
      </c>
      <c r="H96" s="30">
        <v>1.1000000000000001</v>
      </c>
      <c r="I96" s="21" t="s">
        <v>337</v>
      </c>
      <c r="J96" s="115">
        <v>41192</v>
      </c>
    </row>
    <row r="97" spans="1:10" ht="16.5" customHeight="1">
      <c r="A97" s="44" t="s">
        <v>58</v>
      </c>
      <c r="B97" s="33"/>
      <c r="C97" s="35"/>
      <c r="D97" s="65"/>
      <c r="E97" s="72"/>
      <c r="H97" s="30"/>
      <c r="J97" s="115"/>
    </row>
    <row r="98" spans="1:10" ht="16.5" customHeight="1">
      <c r="A98" s="44" t="s">
        <v>59</v>
      </c>
      <c r="B98" s="33">
        <v>37651</v>
      </c>
      <c r="C98" s="35">
        <v>353000</v>
      </c>
      <c r="D98" s="65">
        <v>203599.6</v>
      </c>
      <c r="E98" s="72">
        <v>194550.6</v>
      </c>
      <c r="F98" s="36">
        <v>3.8399999999999997E-2</v>
      </c>
      <c r="G98" s="21" t="s">
        <v>194</v>
      </c>
      <c r="H98" s="30">
        <v>3.2</v>
      </c>
      <c r="I98" s="35" t="s">
        <v>338</v>
      </c>
      <c r="J98" s="115">
        <v>44927</v>
      </c>
    </row>
    <row r="99" spans="1:10" ht="16.5" customHeight="1">
      <c r="A99" s="44" t="s">
        <v>60</v>
      </c>
      <c r="B99" s="33"/>
      <c r="C99" s="35"/>
      <c r="D99" s="65"/>
      <c r="E99" s="72"/>
      <c r="H99" s="30"/>
      <c r="J99" s="115"/>
    </row>
    <row r="100" spans="1:10" ht="16.5" customHeight="1">
      <c r="A100" s="44" t="s">
        <v>61</v>
      </c>
      <c r="B100" s="33">
        <v>37652</v>
      </c>
      <c r="C100" s="35">
        <v>402000</v>
      </c>
      <c r="D100" s="65">
        <v>290468.2</v>
      </c>
      <c r="E100" s="72">
        <v>282923.59999999998</v>
      </c>
      <c r="F100" s="36">
        <v>2.5000000000000001E-2</v>
      </c>
      <c r="G100" s="22" t="s">
        <v>298</v>
      </c>
      <c r="H100" s="30">
        <v>8.1999999999999993</v>
      </c>
      <c r="I100" s="35" t="s">
        <v>404</v>
      </c>
      <c r="J100" s="115">
        <v>47849</v>
      </c>
    </row>
    <row r="101" spans="1:10" ht="16.5" customHeight="1">
      <c r="A101" s="44" t="s">
        <v>62</v>
      </c>
      <c r="B101" s="33"/>
      <c r="C101" s="35"/>
      <c r="D101" s="65"/>
      <c r="E101" s="63"/>
      <c r="H101" s="30"/>
      <c r="J101" s="115"/>
    </row>
    <row r="102" spans="1:10" ht="16.5" customHeight="1">
      <c r="A102" s="44" t="s">
        <v>45</v>
      </c>
      <c r="B102" s="33">
        <v>37651</v>
      </c>
      <c r="C102" s="35">
        <v>1994000</v>
      </c>
      <c r="D102" s="65">
        <v>1402070.5</v>
      </c>
      <c r="E102" s="63">
        <v>1336857.8999999999</v>
      </c>
      <c r="F102" s="36">
        <v>3.8399999999999997E-2</v>
      </c>
      <c r="G102" s="21" t="s">
        <v>194</v>
      </c>
      <c r="H102" s="30">
        <v>4.4000000000000004</v>
      </c>
      <c r="I102" s="21" t="s">
        <v>405</v>
      </c>
      <c r="J102" s="115">
        <v>44743</v>
      </c>
    </row>
    <row r="103" spans="1:10" ht="16.5" customHeight="1">
      <c r="A103" s="44" t="s">
        <v>63</v>
      </c>
      <c r="B103" s="33"/>
      <c r="C103" s="35"/>
      <c r="D103" s="65"/>
      <c r="E103" s="63"/>
      <c r="H103" s="30"/>
      <c r="J103" s="115"/>
    </row>
    <row r="104" spans="1:10" ht="16.5" customHeight="1">
      <c r="A104" s="44" t="s">
        <v>64</v>
      </c>
      <c r="B104" s="33">
        <v>37651</v>
      </c>
      <c r="C104" s="35">
        <v>1580000</v>
      </c>
      <c r="D104" s="65">
        <v>1108076.1000000001</v>
      </c>
      <c r="E104" s="63">
        <v>1034204.4</v>
      </c>
      <c r="F104" s="36">
        <v>3.8399999999999997E-2</v>
      </c>
      <c r="G104" s="21" t="s">
        <v>194</v>
      </c>
      <c r="H104" s="30">
        <v>4.4000000000000004</v>
      </c>
      <c r="I104" s="21" t="s">
        <v>406</v>
      </c>
      <c r="J104" s="115">
        <v>43556</v>
      </c>
    </row>
    <row r="105" spans="1:10" ht="16.5" customHeight="1">
      <c r="A105" s="44" t="s">
        <v>65</v>
      </c>
      <c r="B105" s="33"/>
      <c r="C105" s="35"/>
      <c r="D105" s="65"/>
      <c r="E105" s="72"/>
      <c r="H105" s="30"/>
      <c r="J105" s="115"/>
    </row>
    <row r="106" spans="1:10" ht="16.5" customHeight="1">
      <c r="A106" s="44" t="s">
        <v>407</v>
      </c>
      <c r="B106" s="33">
        <v>37651</v>
      </c>
      <c r="C106" s="35">
        <v>1410000</v>
      </c>
      <c r="D106" s="65">
        <v>1010500</v>
      </c>
      <c r="E106" s="72">
        <v>963500</v>
      </c>
      <c r="F106" s="36">
        <v>2.5000000000000001E-2</v>
      </c>
      <c r="G106" s="22" t="s">
        <v>298</v>
      </c>
      <c r="H106" s="30">
        <v>4.7</v>
      </c>
      <c r="I106" s="21" t="s">
        <v>408</v>
      </c>
      <c r="J106" s="115">
        <v>44743</v>
      </c>
    </row>
    <row r="107" spans="1:10" ht="16.5" customHeight="1">
      <c r="A107" s="44" t="s">
        <v>66</v>
      </c>
      <c r="B107" s="33"/>
      <c r="C107" s="35"/>
      <c r="D107" s="65"/>
      <c r="E107" s="72"/>
      <c r="H107" s="30"/>
      <c r="J107" s="115"/>
    </row>
    <row r="108" spans="1:10" ht="16.5" customHeight="1">
      <c r="A108" s="44" t="s">
        <v>67</v>
      </c>
      <c r="B108" s="33">
        <v>37833</v>
      </c>
      <c r="C108" s="35">
        <v>3700000</v>
      </c>
      <c r="D108" s="65">
        <v>1110000</v>
      </c>
      <c r="E108" s="72">
        <v>925000</v>
      </c>
      <c r="F108" s="36">
        <v>3.8399999999999997E-2</v>
      </c>
      <c r="G108" s="21" t="s">
        <v>194</v>
      </c>
      <c r="H108" s="30">
        <v>1.6</v>
      </c>
      <c r="I108" s="21" t="s">
        <v>339</v>
      </c>
      <c r="J108" s="115">
        <v>41913</v>
      </c>
    </row>
    <row r="109" spans="1:10" ht="16.5" customHeight="1">
      <c r="A109" s="44" t="s">
        <v>68</v>
      </c>
      <c r="B109" s="33"/>
      <c r="C109" s="35"/>
      <c r="D109" s="65"/>
      <c r="E109" s="63"/>
      <c r="H109" s="30"/>
      <c r="J109" s="34"/>
    </row>
    <row r="110" spans="1:10" ht="16.5" customHeight="1">
      <c r="A110" s="44" t="s">
        <v>69</v>
      </c>
      <c r="B110" s="33">
        <v>38047</v>
      </c>
      <c r="C110" s="35">
        <v>3656000</v>
      </c>
      <c r="D110" s="65">
        <v>3138803</v>
      </c>
      <c r="E110" s="63">
        <v>3090525.2</v>
      </c>
      <c r="F110" s="36">
        <v>3.8399999999999997E-2</v>
      </c>
      <c r="G110" s="21" t="s">
        <v>194</v>
      </c>
      <c r="H110" s="30">
        <v>5.6</v>
      </c>
      <c r="I110" s="21" t="s">
        <v>340</v>
      </c>
      <c r="J110" s="115">
        <v>46388</v>
      </c>
    </row>
    <row r="111" spans="1:10" ht="16.5" customHeight="1">
      <c r="A111" s="44" t="s">
        <v>70</v>
      </c>
      <c r="B111" s="33"/>
      <c r="C111" s="35"/>
      <c r="D111" s="65"/>
      <c r="E111" s="63"/>
      <c r="H111" s="30"/>
      <c r="J111" s="115"/>
    </row>
    <row r="112" spans="1:10" ht="16.5" customHeight="1">
      <c r="A112" s="44" t="s">
        <v>71</v>
      </c>
      <c r="B112" s="33">
        <v>38047</v>
      </c>
      <c r="C112" s="35">
        <v>3417000</v>
      </c>
      <c r="D112" s="65">
        <v>3417000</v>
      </c>
      <c r="E112" s="63">
        <v>3417000</v>
      </c>
      <c r="F112" s="36">
        <v>2.5000000000000001E-2</v>
      </c>
      <c r="G112" s="22" t="s">
        <v>298</v>
      </c>
      <c r="H112" s="30">
        <v>10.5</v>
      </c>
      <c r="I112" s="21" t="s">
        <v>341</v>
      </c>
      <c r="J112" s="115">
        <v>48945</v>
      </c>
    </row>
    <row r="113" spans="1:10" ht="16.5" customHeight="1">
      <c r="A113" s="44" t="s">
        <v>72</v>
      </c>
      <c r="B113" s="33"/>
      <c r="C113" s="35"/>
      <c r="D113" s="65"/>
      <c r="E113" s="68"/>
      <c r="H113" s="30"/>
      <c r="J113" s="115"/>
    </row>
    <row r="114" spans="1:10" ht="16.5" customHeight="1">
      <c r="A114" s="44" t="s">
        <v>73</v>
      </c>
      <c r="B114" s="33">
        <v>39248</v>
      </c>
      <c r="C114" s="35">
        <v>10000000</v>
      </c>
      <c r="D114" s="65">
        <v>10000000</v>
      </c>
      <c r="E114" s="68">
        <v>10000000</v>
      </c>
      <c r="F114" s="36">
        <v>2.5000000000000001E-2</v>
      </c>
      <c r="G114" s="22" t="s">
        <v>298</v>
      </c>
      <c r="H114" s="30">
        <v>5.3</v>
      </c>
      <c r="I114" s="21" t="s">
        <v>342</v>
      </c>
      <c r="J114" s="115">
        <v>48396</v>
      </c>
    </row>
    <row r="115" spans="1:10" ht="16.5" customHeight="1">
      <c r="A115" s="44" t="s">
        <v>74</v>
      </c>
      <c r="B115" s="33"/>
      <c r="C115" s="35"/>
      <c r="D115" s="65"/>
      <c r="E115" s="68"/>
      <c r="H115" s="30"/>
      <c r="J115" s="115"/>
    </row>
    <row r="116" spans="1:10" ht="16.5" customHeight="1">
      <c r="A116" s="44" t="s">
        <v>75</v>
      </c>
      <c r="B116" s="33">
        <v>39248</v>
      </c>
      <c r="C116" s="35">
        <v>15000000</v>
      </c>
      <c r="D116" s="65">
        <v>15000000</v>
      </c>
      <c r="E116" s="68">
        <v>15000000</v>
      </c>
      <c r="F116" s="36">
        <v>3.8399999999999997E-2</v>
      </c>
      <c r="G116" s="21" t="s">
        <v>194</v>
      </c>
      <c r="H116" s="30">
        <v>5.3</v>
      </c>
      <c r="I116" s="21" t="s">
        <v>343</v>
      </c>
      <c r="J116" s="115">
        <v>46569</v>
      </c>
    </row>
    <row r="117" spans="1:10" ht="16.5" customHeight="1">
      <c r="A117" s="44" t="s">
        <v>76</v>
      </c>
      <c r="B117" s="33"/>
      <c r="C117" s="35"/>
      <c r="D117" s="65"/>
      <c r="E117" s="68"/>
      <c r="H117" s="30"/>
      <c r="J117" s="115"/>
    </row>
    <row r="118" spans="1:10" ht="16.5" customHeight="1">
      <c r="A118" s="44" t="s">
        <v>77</v>
      </c>
      <c r="B118" s="33">
        <v>39177</v>
      </c>
      <c r="C118" s="35">
        <v>12603000</v>
      </c>
      <c r="D118" s="65">
        <v>12603000</v>
      </c>
      <c r="E118" s="68">
        <v>12603000</v>
      </c>
      <c r="F118" s="36">
        <v>3.8399999999999997E-2</v>
      </c>
      <c r="G118" s="21" t="s">
        <v>194</v>
      </c>
      <c r="H118" s="30">
        <v>6</v>
      </c>
      <c r="I118" s="21" t="s">
        <v>427</v>
      </c>
      <c r="J118" s="115">
        <v>47484</v>
      </c>
    </row>
    <row r="119" spans="1:10" ht="16.5" customHeight="1">
      <c r="A119" s="44" t="s">
        <v>78</v>
      </c>
      <c r="B119" s="33"/>
      <c r="C119" s="35"/>
      <c r="D119" s="65"/>
      <c r="E119" s="63"/>
      <c r="H119" s="30"/>
      <c r="J119" s="115"/>
    </row>
    <row r="120" spans="1:10" ht="16.5" customHeight="1">
      <c r="A120" s="44" t="s">
        <v>409</v>
      </c>
      <c r="B120" s="33">
        <v>39367</v>
      </c>
      <c r="C120" s="35">
        <v>2516442</v>
      </c>
      <c r="D120" s="65">
        <v>1981697.4</v>
      </c>
      <c r="E120" s="63">
        <v>1840147.5</v>
      </c>
      <c r="F120" s="36">
        <v>2.5000000000000001E-2</v>
      </c>
      <c r="G120" s="22" t="s">
        <v>298</v>
      </c>
      <c r="H120" s="30">
        <v>3.2</v>
      </c>
      <c r="I120" s="21" t="s">
        <v>399</v>
      </c>
      <c r="J120" s="115">
        <v>43647</v>
      </c>
    </row>
    <row r="121" spans="1:10" ht="16.5" customHeight="1">
      <c r="A121" s="44" t="s">
        <v>79</v>
      </c>
      <c r="B121" s="33"/>
      <c r="C121" s="35"/>
      <c r="D121" s="65"/>
      <c r="E121" s="72"/>
      <c r="H121" s="30"/>
      <c r="J121" s="115"/>
    </row>
    <row r="122" spans="1:10" ht="16.5" customHeight="1">
      <c r="A122" s="89" t="s">
        <v>80</v>
      </c>
      <c r="B122" s="33">
        <v>39517</v>
      </c>
      <c r="C122" s="35">
        <v>250000</v>
      </c>
      <c r="D122" s="65">
        <v>183855</v>
      </c>
      <c r="E122" s="72">
        <v>166618.6</v>
      </c>
      <c r="F122" s="36">
        <v>2.5000000000000001E-2</v>
      </c>
      <c r="G122" s="22" t="s">
        <v>298</v>
      </c>
      <c r="H122" s="30">
        <v>3.6</v>
      </c>
      <c r="I122" s="21" t="s">
        <v>344</v>
      </c>
      <c r="J122" s="115">
        <v>43739</v>
      </c>
    </row>
    <row r="123" spans="1:10" ht="16.5" customHeight="1">
      <c r="A123" s="44" t="s">
        <v>81</v>
      </c>
      <c r="B123" s="33"/>
      <c r="C123" s="35"/>
      <c r="D123" s="65"/>
      <c r="E123" s="63"/>
      <c r="H123" s="30"/>
      <c r="J123" s="115"/>
    </row>
    <row r="124" spans="1:10" ht="16.5" customHeight="1">
      <c r="A124" s="44" t="s">
        <v>82</v>
      </c>
      <c r="B124" s="33">
        <v>39727</v>
      </c>
      <c r="C124" s="35">
        <v>4500000</v>
      </c>
      <c r="D124" s="65">
        <v>2421343.1</v>
      </c>
      <c r="E124" s="63">
        <v>2647085.1</v>
      </c>
      <c r="F124" s="36">
        <v>3.8399999999999997E-2</v>
      </c>
      <c r="G124" s="21" t="s">
        <v>194</v>
      </c>
      <c r="H124" s="30">
        <v>5.5</v>
      </c>
      <c r="I124" s="21" t="s">
        <v>428</v>
      </c>
      <c r="J124" s="115">
        <v>47849</v>
      </c>
    </row>
    <row r="125" spans="1:10" ht="16.5" customHeight="1">
      <c r="A125" s="44" t="s">
        <v>83</v>
      </c>
      <c r="B125" s="33"/>
      <c r="C125" s="35"/>
      <c r="D125" s="65"/>
      <c r="E125" s="63"/>
      <c r="H125" s="30"/>
      <c r="J125" s="115"/>
    </row>
    <row r="126" spans="1:10" ht="16.5" customHeight="1">
      <c r="A126" s="44" t="s">
        <v>84</v>
      </c>
      <c r="B126" s="33">
        <v>39727</v>
      </c>
      <c r="C126" s="35">
        <v>4300000</v>
      </c>
      <c r="D126" s="65">
        <v>2350553.1</v>
      </c>
      <c r="E126" s="63">
        <v>2560622.2000000002</v>
      </c>
      <c r="F126" s="36">
        <v>2.5000000000000001E-2</v>
      </c>
      <c r="G126" s="22" t="s">
        <v>298</v>
      </c>
      <c r="H126" s="30">
        <v>8.5</v>
      </c>
      <c r="I126" s="21" t="s">
        <v>429</v>
      </c>
      <c r="J126" s="115">
        <v>50771</v>
      </c>
    </row>
    <row r="127" spans="1:10" ht="16.5" customHeight="1">
      <c r="A127" s="44" t="s">
        <v>85</v>
      </c>
      <c r="B127" s="33"/>
      <c r="C127" s="35"/>
      <c r="D127" s="65"/>
      <c r="E127" s="72"/>
      <c r="H127" s="30"/>
      <c r="J127" s="115"/>
    </row>
    <row r="128" spans="1:10" ht="16.5" customHeight="1">
      <c r="A128" s="44" t="s">
        <v>86</v>
      </c>
      <c r="B128" s="33">
        <v>39794</v>
      </c>
      <c r="C128" s="35">
        <v>500000</v>
      </c>
      <c r="D128" s="65">
        <v>484375</v>
      </c>
      <c r="E128" s="72">
        <v>453125</v>
      </c>
      <c r="F128" s="36">
        <v>2.5000000000000001E-2</v>
      </c>
      <c r="G128" s="22" t="s">
        <v>298</v>
      </c>
      <c r="H128" s="30">
        <v>2.8</v>
      </c>
      <c r="I128" s="21" t="s">
        <v>334</v>
      </c>
      <c r="J128" s="115">
        <v>43647</v>
      </c>
    </row>
    <row r="129" spans="1:10" ht="16.5" customHeight="1">
      <c r="A129" s="44" t="s">
        <v>157</v>
      </c>
      <c r="B129" s="33"/>
      <c r="C129" s="35"/>
      <c r="D129" s="65"/>
      <c r="E129" s="72"/>
      <c r="H129" s="30"/>
      <c r="J129" s="115"/>
    </row>
    <row r="130" spans="1:10" s="6" customFormat="1" ht="16.5" customHeight="1">
      <c r="A130" s="44" t="s">
        <v>156</v>
      </c>
      <c r="B130" s="33">
        <v>39969</v>
      </c>
      <c r="C130" s="35">
        <v>1000000</v>
      </c>
      <c r="D130" s="65">
        <v>750000</v>
      </c>
      <c r="E130" s="72">
        <v>750000</v>
      </c>
      <c r="F130" s="36">
        <v>2.5000000000000001E-2</v>
      </c>
      <c r="G130" s="22" t="s">
        <v>298</v>
      </c>
      <c r="H130" s="30">
        <v>5.3</v>
      </c>
      <c r="I130" s="21" t="s">
        <v>398</v>
      </c>
      <c r="J130" s="115">
        <v>48030</v>
      </c>
    </row>
    <row r="131" spans="1:10" s="6" customFormat="1" ht="16.5" customHeight="1">
      <c r="A131" s="44" t="s">
        <v>155</v>
      </c>
      <c r="B131" s="33"/>
      <c r="C131" s="35"/>
      <c r="D131" s="65"/>
      <c r="E131" s="63"/>
      <c r="F131" s="39"/>
      <c r="G131" s="25"/>
      <c r="H131" s="30"/>
      <c r="I131" s="21"/>
      <c r="J131" s="115"/>
    </row>
    <row r="132" spans="1:10" s="6" customFormat="1" ht="16.5" customHeight="1">
      <c r="A132" s="44" t="s">
        <v>154</v>
      </c>
      <c r="B132" s="33">
        <v>39969</v>
      </c>
      <c r="C132" s="35">
        <v>9000000</v>
      </c>
      <c r="D132" s="65">
        <v>5112258.2</v>
      </c>
      <c r="E132" s="63">
        <v>5112258.2</v>
      </c>
      <c r="F132" s="36">
        <v>3.8399999999999997E-2</v>
      </c>
      <c r="G132" s="21" t="s">
        <v>194</v>
      </c>
      <c r="H132" s="30">
        <v>5.3</v>
      </c>
      <c r="I132" s="21" t="s">
        <v>397</v>
      </c>
      <c r="J132" s="115">
        <v>48030</v>
      </c>
    </row>
    <row r="133" spans="1:10" s="6" customFormat="1" ht="16.5" customHeight="1">
      <c r="A133" s="44" t="s">
        <v>153</v>
      </c>
      <c r="B133" s="33"/>
      <c r="C133" s="35"/>
      <c r="D133" s="65"/>
      <c r="E133" s="63"/>
      <c r="F133" s="39"/>
      <c r="G133" s="25"/>
      <c r="H133" s="30"/>
      <c r="I133" s="21"/>
      <c r="J133" s="115"/>
    </row>
    <row r="134" spans="1:10" s="6" customFormat="1" ht="16.5" customHeight="1">
      <c r="A134" s="44" t="s">
        <v>152</v>
      </c>
      <c r="B134" s="33">
        <v>40498</v>
      </c>
      <c r="C134" s="35">
        <v>8000000</v>
      </c>
      <c r="D134" s="65">
        <v>498937.59999999998</v>
      </c>
      <c r="E134" s="63">
        <v>1006183.3</v>
      </c>
      <c r="F134" s="36">
        <v>2.5000000000000001E-2</v>
      </c>
      <c r="G134" s="22" t="s">
        <v>298</v>
      </c>
      <c r="H134" s="30">
        <v>10.1</v>
      </c>
      <c r="I134" s="21" t="s">
        <v>396</v>
      </c>
      <c r="J134" s="115">
        <v>51424</v>
      </c>
    </row>
    <row r="135" spans="1:10" s="6" customFormat="1" ht="16.5" customHeight="1">
      <c r="A135" s="44" t="s">
        <v>151</v>
      </c>
      <c r="B135" s="33"/>
      <c r="C135" s="35"/>
      <c r="D135" s="65"/>
      <c r="E135" s="72"/>
      <c r="F135" s="39"/>
      <c r="G135" s="25"/>
      <c r="H135" s="30"/>
      <c r="I135" s="21"/>
      <c r="J135" s="115"/>
    </row>
    <row r="136" spans="1:10" s="6" customFormat="1" ht="16.5" customHeight="1">
      <c r="A136" s="44" t="s">
        <v>150</v>
      </c>
      <c r="B136" s="33">
        <v>40498</v>
      </c>
      <c r="C136" s="35">
        <v>7000000</v>
      </c>
      <c r="D136" s="65">
        <v>430502.6</v>
      </c>
      <c r="E136" s="72">
        <v>880380</v>
      </c>
      <c r="F136" s="36">
        <v>3.8399999999999997E-2</v>
      </c>
      <c r="G136" s="21" t="s">
        <v>194</v>
      </c>
      <c r="H136" s="30">
        <v>5.0999999999999996</v>
      </c>
      <c r="I136" s="21" t="s">
        <v>395</v>
      </c>
      <c r="J136" s="115">
        <v>48410</v>
      </c>
    </row>
    <row r="137" spans="1:10" s="6" customFormat="1" ht="16.5" customHeight="1">
      <c r="A137" s="44" t="s">
        <v>149</v>
      </c>
      <c r="B137" s="33"/>
      <c r="C137" s="35"/>
      <c r="D137" s="65"/>
      <c r="E137" s="76"/>
      <c r="F137" s="39"/>
      <c r="G137" s="25"/>
      <c r="H137" s="30"/>
      <c r="I137" s="25"/>
      <c r="J137" s="115"/>
    </row>
    <row r="138" spans="1:10" s="6" customFormat="1" ht="16.5" customHeight="1">
      <c r="A138" s="44" t="s">
        <v>148</v>
      </c>
      <c r="B138" s="33">
        <v>40543</v>
      </c>
      <c r="C138" s="35">
        <v>3480000</v>
      </c>
      <c r="D138" s="65">
        <v>29915.4</v>
      </c>
      <c r="E138" s="76">
        <v>89696.2</v>
      </c>
      <c r="F138" s="36">
        <v>2.5000000000000001E-2</v>
      </c>
      <c r="G138" s="22" t="s">
        <v>298</v>
      </c>
      <c r="H138" s="30">
        <v>10.199999999999999</v>
      </c>
      <c r="I138" s="21" t="s">
        <v>394</v>
      </c>
      <c r="J138" s="115">
        <v>51227</v>
      </c>
    </row>
    <row r="139" spans="1:10" s="6" customFormat="1" ht="16.5" customHeight="1">
      <c r="A139" s="44" t="s">
        <v>162</v>
      </c>
      <c r="B139" s="33"/>
      <c r="C139" s="35"/>
      <c r="D139" s="65"/>
      <c r="E139" s="72"/>
      <c r="F139" s="39"/>
      <c r="G139" s="25"/>
      <c r="H139" s="30"/>
      <c r="I139" s="25"/>
      <c r="J139" s="115"/>
    </row>
    <row r="140" spans="1:10" s="6" customFormat="1" ht="16.5" customHeight="1">
      <c r="A140" s="44" t="s">
        <v>163</v>
      </c>
      <c r="B140" s="33">
        <v>40623</v>
      </c>
      <c r="C140" s="35">
        <v>24538000</v>
      </c>
      <c r="D140" s="65">
        <v>61345</v>
      </c>
      <c r="E140" s="72">
        <v>185317</v>
      </c>
      <c r="F140" s="36">
        <v>3.8399999999999997E-2</v>
      </c>
      <c r="G140" s="21" t="s">
        <v>194</v>
      </c>
      <c r="H140" s="30">
        <v>5.3</v>
      </c>
      <c r="I140" s="21" t="s">
        <v>393</v>
      </c>
      <c r="J140" s="115">
        <v>48684</v>
      </c>
    </row>
    <row r="141" spans="1:10" s="6" customFormat="1" ht="16.5" customHeight="1">
      <c r="A141" s="44"/>
      <c r="B141" s="33"/>
      <c r="C141" s="35"/>
      <c r="D141" s="62"/>
      <c r="E141" s="57"/>
      <c r="F141" s="39"/>
      <c r="G141" s="25"/>
      <c r="H141" s="30"/>
      <c r="I141" s="25"/>
      <c r="J141" s="115"/>
    </row>
    <row r="142" spans="1:10" s="8" customFormat="1" ht="16.5" customHeight="1">
      <c r="A142" s="52" t="s">
        <v>158</v>
      </c>
      <c r="B142" s="33"/>
      <c r="C142" s="35"/>
      <c r="D142" s="77"/>
      <c r="E142" s="78"/>
      <c r="F142" s="40"/>
      <c r="G142" s="26"/>
      <c r="H142" s="30"/>
      <c r="I142" s="26"/>
      <c r="J142" s="34"/>
    </row>
    <row r="143" spans="1:10" s="6" customFormat="1" ht="16.5" customHeight="1">
      <c r="A143" s="44" t="s">
        <v>87</v>
      </c>
      <c r="B143" s="33">
        <v>29006</v>
      </c>
      <c r="C143" s="35">
        <v>792308</v>
      </c>
      <c r="D143" s="65">
        <v>232291.4</v>
      </c>
      <c r="E143" s="72">
        <v>237227.7</v>
      </c>
    </row>
    <row r="144" spans="1:10" s="6" customFormat="1" ht="16.5" customHeight="1">
      <c r="A144" s="44" t="s">
        <v>88</v>
      </c>
      <c r="B144" s="33"/>
      <c r="C144" s="35"/>
      <c r="D144" s="65"/>
      <c r="E144" s="72"/>
      <c r="F144" s="39">
        <v>0.01</v>
      </c>
      <c r="G144" s="22" t="s">
        <v>298</v>
      </c>
      <c r="H144" s="30">
        <v>11.06</v>
      </c>
      <c r="I144" s="21" t="s">
        <v>345</v>
      </c>
      <c r="J144" s="115">
        <v>43814</v>
      </c>
    </row>
    <row r="145" spans="1:10" s="6" customFormat="1" ht="16.5" customHeight="1">
      <c r="A145" s="44" t="s">
        <v>89</v>
      </c>
      <c r="B145" s="33">
        <v>29251</v>
      </c>
      <c r="C145" s="35">
        <v>1637000</v>
      </c>
      <c r="D145" s="65">
        <v>535027.5</v>
      </c>
      <c r="E145" s="72">
        <v>515462.3</v>
      </c>
    </row>
    <row r="146" spans="1:10" ht="16.5" customHeight="1">
      <c r="A146" s="44" t="s">
        <v>90</v>
      </c>
      <c r="B146" s="33"/>
      <c r="C146" s="35"/>
      <c r="D146" s="65"/>
      <c r="E146" s="72"/>
      <c r="F146" s="39">
        <v>0.01</v>
      </c>
      <c r="G146" s="22" t="s">
        <v>298</v>
      </c>
      <c r="H146" s="30">
        <v>10.7</v>
      </c>
      <c r="I146" s="21" t="s">
        <v>345</v>
      </c>
      <c r="J146" s="115">
        <v>43831</v>
      </c>
    </row>
    <row r="147" spans="1:10" ht="16.5" customHeight="1">
      <c r="A147" s="44" t="s">
        <v>91</v>
      </c>
      <c r="B147" s="33">
        <v>29341</v>
      </c>
      <c r="C147" s="35">
        <v>654800</v>
      </c>
      <c r="D147" s="65">
        <v>203432.5</v>
      </c>
      <c r="E147" s="72">
        <v>207755.5</v>
      </c>
      <c r="J147" s="115"/>
    </row>
    <row r="148" spans="1:10" ht="16.5" customHeight="1">
      <c r="A148" s="44" t="s">
        <v>92</v>
      </c>
      <c r="B148" s="33"/>
      <c r="C148" s="35"/>
      <c r="D148" s="65"/>
      <c r="F148" s="36">
        <v>0.01</v>
      </c>
      <c r="G148" s="22" t="s">
        <v>298</v>
      </c>
      <c r="H148" s="30">
        <v>10.61</v>
      </c>
      <c r="I148" s="21" t="s">
        <v>345</v>
      </c>
      <c r="J148" s="115">
        <v>44348</v>
      </c>
    </row>
    <row r="149" spans="1:10" ht="16.5" customHeight="1">
      <c r="A149" s="44" t="s">
        <v>93</v>
      </c>
      <c r="B149" s="33">
        <v>32437</v>
      </c>
      <c r="C149" s="35">
        <v>3471000</v>
      </c>
      <c r="D149" s="65">
        <v>2651222.7000000002</v>
      </c>
      <c r="E149" s="63">
        <v>2642935.7000000002</v>
      </c>
      <c r="F149" s="2"/>
      <c r="G149" s="2"/>
      <c r="H149" s="2"/>
      <c r="I149" s="2"/>
      <c r="J149" s="115"/>
    </row>
    <row r="150" spans="1:10" ht="16.5" customHeight="1">
      <c r="A150" s="44" t="s">
        <v>94</v>
      </c>
      <c r="B150" s="33"/>
      <c r="C150" s="35"/>
      <c r="D150" s="65"/>
      <c r="F150" s="36">
        <v>5.0000000000000001E-3</v>
      </c>
      <c r="G150" s="22" t="s">
        <v>298</v>
      </c>
      <c r="H150" s="30">
        <v>13.215</v>
      </c>
      <c r="I150" s="21" t="s">
        <v>345</v>
      </c>
      <c r="J150" s="115">
        <v>48030</v>
      </c>
    </row>
    <row r="151" spans="1:10" ht="16.5" customHeight="1">
      <c r="A151" s="44" t="s">
        <v>95</v>
      </c>
      <c r="B151" s="33">
        <v>33914</v>
      </c>
      <c r="C151" s="35">
        <v>4327750</v>
      </c>
      <c r="D151" s="65">
        <v>3275625.9</v>
      </c>
      <c r="E151" s="63">
        <v>3345233.9</v>
      </c>
      <c r="J151" s="115"/>
    </row>
    <row r="152" spans="1:10" ht="16.5" customHeight="1">
      <c r="A152" s="44" t="s">
        <v>96</v>
      </c>
      <c r="B152" s="33"/>
      <c r="C152" s="35"/>
      <c r="D152" s="62"/>
      <c r="F152" s="36">
        <v>7.4999999999999997E-3</v>
      </c>
      <c r="G152" s="22" t="s">
        <v>298</v>
      </c>
      <c r="H152" s="30">
        <v>10.568</v>
      </c>
      <c r="I152" s="21" t="s">
        <v>345</v>
      </c>
      <c r="J152" s="115">
        <v>48549</v>
      </c>
    </row>
    <row r="153" spans="1:10" ht="16.5" customHeight="1">
      <c r="A153" s="44"/>
      <c r="B153" s="33"/>
      <c r="C153" s="35"/>
      <c r="D153" s="62"/>
      <c r="E153" s="79"/>
      <c r="H153" s="30"/>
      <c r="J153" s="34"/>
    </row>
    <row r="154" spans="1:10" ht="16.5" customHeight="1">
      <c r="A154" s="51" t="s">
        <v>98</v>
      </c>
      <c r="B154" s="33"/>
      <c r="C154" s="35"/>
      <c r="D154" s="62"/>
      <c r="H154" s="30"/>
      <c r="J154" s="34"/>
    </row>
    <row r="155" spans="1:10" ht="16.5" customHeight="1">
      <c r="A155" s="44" t="s">
        <v>99</v>
      </c>
      <c r="B155" s="33"/>
      <c r="C155" s="35"/>
      <c r="D155" s="65"/>
      <c r="H155" s="30"/>
      <c r="J155" s="34"/>
    </row>
    <row r="156" spans="1:10" ht="16.5" customHeight="1">
      <c r="A156" s="89" t="s">
        <v>100</v>
      </c>
      <c r="B156" s="33">
        <v>35507</v>
      </c>
      <c r="C156" s="35">
        <v>260000</v>
      </c>
      <c r="D156" s="65">
        <v>1399988.4</v>
      </c>
      <c r="E156" s="63">
        <v>1333321.3</v>
      </c>
      <c r="F156" s="36">
        <v>1.9699999999999999E-2</v>
      </c>
      <c r="G156" s="21" t="s">
        <v>195</v>
      </c>
      <c r="H156" s="30">
        <v>6.0014000000000003</v>
      </c>
      <c r="I156" s="21" t="s">
        <v>346</v>
      </c>
      <c r="J156" s="115">
        <v>44638</v>
      </c>
    </row>
    <row r="157" spans="1:10" ht="16.5" customHeight="1">
      <c r="A157" s="44" t="s">
        <v>101</v>
      </c>
      <c r="B157" s="33"/>
      <c r="C157" s="35"/>
      <c r="D157" s="65"/>
      <c r="E157" s="72"/>
      <c r="H157" s="30"/>
      <c r="J157" s="115"/>
    </row>
    <row r="158" spans="1:10" ht="16.5" customHeight="1">
      <c r="A158" s="44" t="s">
        <v>102</v>
      </c>
      <c r="B158" s="33">
        <v>35606</v>
      </c>
      <c r="C158" s="35">
        <v>902000</v>
      </c>
      <c r="D158" s="65">
        <v>504781.9</v>
      </c>
      <c r="E158" s="72">
        <v>481837.4</v>
      </c>
      <c r="F158" s="36">
        <v>1.9800000000000002E-2</v>
      </c>
      <c r="G158" s="21" t="s">
        <v>195</v>
      </c>
      <c r="H158" s="30">
        <v>6.04</v>
      </c>
      <c r="I158" s="21" t="s">
        <v>347</v>
      </c>
      <c r="J158" s="115">
        <v>44753</v>
      </c>
    </row>
    <row r="159" spans="1:10" ht="16.5" customHeight="1">
      <c r="A159" s="44" t="s">
        <v>103</v>
      </c>
      <c r="B159" s="33"/>
      <c r="C159" s="35"/>
      <c r="D159" s="65"/>
      <c r="E159" s="63"/>
      <c r="H159" s="30"/>
      <c r="J159" s="115"/>
    </row>
    <row r="160" spans="1:10" ht="16.5" customHeight="1">
      <c r="A160" s="44" t="s">
        <v>104</v>
      </c>
      <c r="B160" s="33">
        <v>35812</v>
      </c>
      <c r="C160" s="35">
        <v>16000000</v>
      </c>
      <c r="D160" s="65">
        <v>9159311.1999999993</v>
      </c>
      <c r="E160" s="63">
        <v>8761080.3000000007</v>
      </c>
      <c r="F160" s="36">
        <v>1.9800000000000002E-2</v>
      </c>
      <c r="G160" s="21" t="s">
        <v>195</v>
      </c>
      <c r="H160" s="30">
        <v>5.49</v>
      </c>
      <c r="I160" s="21" t="s">
        <v>348</v>
      </c>
      <c r="J160" s="115">
        <v>45308</v>
      </c>
    </row>
    <row r="161" spans="1:10" ht="16.5" customHeight="1">
      <c r="A161" s="44" t="s">
        <v>105</v>
      </c>
      <c r="B161" s="33"/>
      <c r="C161" s="35"/>
      <c r="D161" s="65"/>
      <c r="E161" s="63"/>
      <c r="H161" s="30"/>
      <c r="J161" s="115"/>
    </row>
    <row r="162" spans="1:10" ht="16.5" customHeight="1">
      <c r="A162" s="44" t="s">
        <v>106</v>
      </c>
      <c r="B162" s="33">
        <v>36431</v>
      </c>
      <c r="C162" s="35">
        <v>3600000</v>
      </c>
      <c r="D162" s="65">
        <v>2122758</v>
      </c>
      <c r="E162" s="63">
        <v>2041111</v>
      </c>
      <c r="F162" s="36">
        <v>1.9699999999999999E-2</v>
      </c>
      <c r="G162" s="21" t="s">
        <v>195</v>
      </c>
      <c r="H162" s="30">
        <v>5</v>
      </c>
      <c r="I162" s="21" t="s">
        <v>349</v>
      </c>
      <c r="J162" s="115">
        <v>45379</v>
      </c>
    </row>
    <row r="163" spans="1:10" ht="16.5" customHeight="1">
      <c r="A163" s="44" t="s">
        <v>107</v>
      </c>
      <c r="B163" s="33"/>
      <c r="C163" s="35"/>
      <c r="D163" s="65"/>
      <c r="E163" s="68"/>
      <c r="H163" s="30"/>
      <c r="J163" s="115"/>
    </row>
    <row r="164" spans="1:10" ht="16.5" customHeight="1">
      <c r="A164" s="44" t="s">
        <v>108</v>
      </c>
      <c r="B164" s="33">
        <v>36488</v>
      </c>
      <c r="C164" s="35">
        <v>21333000</v>
      </c>
      <c r="D164" s="65">
        <v>10825722.800000001</v>
      </c>
      <c r="E164" s="68">
        <v>10825722.800000001</v>
      </c>
      <c r="F164" s="36">
        <v>2.0400000000000001E-2</v>
      </c>
      <c r="G164" s="21" t="s">
        <v>195</v>
      </c>
      <c r="H164" s="30">
        <v>4.49</v>
      </c>
      <c r="I164" s="21" t="s">
        <v>350</v>
      </c>
      <c r="J164" s="115">
        <v>45436</v>
      </c>
    </row>
    <row r="165" spans="1:10" ht="16.5" customHeight="1">
      <c r="A165" s="44" t="s">
        <v>109</v>
      </c>
      <c r="B165" s="33"/>
      <c r="C165" s="35"/>
      <c r="D165" s="65"/>
      <c r="E165" s="63"/>
      <c r="H165" s="30"/>
      <c r="J165" s="115"/>
    </row>
    <row r="166" spans="1:10" ht="16.5" customHeight="1">
      <c r="A166" s="44" t="s">
        <v>110</v>
      </c>
      <c r="B166" s="33">
        <v>36748</v>
      </c>
      <c r="C166" s="35">
        <v>11000000</v>
      </c>
      <c r="D166" s="65">
        <v>7099456.7000000002</v>
      </c>
      <c r="E166" s="63">
        <v>6846141.2999999998</v>
      </c>
      <c r="F166" s="36">
        <v>1.9699999999999999E-2</v>
      </c>
      <c r="G166" s="21" t="s">
        <v>195</v>
      </c>
      <c r="H166" s="30">
        <v>4.5065</v>
      </c>
      <c r="I166" s="21" t="s">
        <v>351</v>
      </c>
      <c r="J166" s="115">
        <v>45879</v>
      </c>
    </row>
    <row r="167" spans="1:10" ht="16.5" customHeight="1">
      <c r="A167" s="44" t="s">
        <v>111</v>
      </c>
      <c r="B167" s="33"/>
      <c r="C167" s="35"/>
      <c r="D167" s="65"/>
      <c r="E167" s="68"/>
      <c r="H167" s="30"/>
      <c r="J167" s="115"/>
    </row>
    <row r="168" spans="1:10" ht="16.5" customHeight="1">
      <c r="A168" s="44" t="s">
        <v>112</v>
      </c>
      <c r="B168" s="33">
        <v>36851</v>
      </c>
      <c r="C168" s="35">
        <v>19986845.77</v>
      </c>
      <c r="D168" s="65">
        <v>13990791.800000001</v>
      </c>
      <c r="E168" s="68">
        <v>13990791.800000001</v>
      </c>
      <c r="F168" s="36">
        <v>2.0400000000000001E-2</v>
      </c>
      <c r="G168" s="21" t="s">
        <v>195</v>
      </c>
      <c r="H168" s="30">
        <v>5.49</v>
      </c>
      <c r="I168" s="21" t="s">
        <v>352</v>
      </c>
      <c r="J168" s="115">
        <v>45982</v>
      </c>
    </row>
    <row r="169" spans="1:10" ht="16.5" customHeight="1">
      <c r="A169" s="44" t="s">
        <v>113</v>
      </c>
      <c r="B169" s="33"/>
      <c r="C169" s="35"/>
      <c r="D169" s="65"/>
      <c r="E169" s="63"/>
      <c r="H169" s="30"/>
      <c r="J169" s="115"/>
    </row>
    <row r="170" spans="1:10" ht="16.5" customHeight="1">
      <c r="A170" s="44" t="s">
        <v>114</v>
      </c>
      <c r="B170" s="33">
        <v>36840</v>
      </c>
      <c r="C170" s="35">
        <v>9800000</v>
      </c>
      <c r="D170" s="65">
        <v>6933065</v>
      </c>
      <c r="E170" s="63">
        <v>6679224</v>
      </c>
      <c r="F170" s="36">
        <v>1.9699999999999999E-2</v>
      </c>
      <c r="G170" s="21" t="s">
        <v>195</v>
      </c>
      <c r="H170" s="30">
        <v>5.76</v>
      </c>
      <c r="I170" s="21" t="s">
        <v>353</v>
      </c>
      <c r="J170" s="115">
        <v>46122</v>
      </c>
    </row>
    <row r="171" spans="1:10" ht="16.5" customHeight="1">
      <c r="A171" s="44" t="s">
        <v>115</v>
      </c>
      <c r="B171" s="33"/>
      <c r="C171" s="35"/>
      <c r="D171" s="65"/>
      <c r="E171" s="63"/>
      <c r="H171" s="30"/>
      <c r="J171" s="115"/>
    </row>
    <row r="172" spans="1:10" ht="16.5" customHeight="1">
      <c r="A172" s="44" t="s">
        <v>116</v>
      </c>
      <c r="B172" s="33">
        <v>37437</v>
      </c>
      <c r="C172" s="35">
        <v>7000000</v>
      </c>
      <c r="D172" s="65">
        <v>5088186.7</v>
      </c>
      <c r="E172" s="63">
        <v>4923304.0999999996</v>
      </c>
      <c r="F172" s="36">
        <v>1.9699999999999999E-2</v>
      </c>
      <c r="G172" s="21" t="s">
        <v>195</v>
      </c>
      <c r="H172" s="30">
        <v>5.1769999999999996</v>
      </c>
      <c r="I172" s="21" t="s">
        <v>354</v>
      </c>
      <c r="J172" s="115">
        <v>46801</v>
      </c>
    </row>
    <row r="173" spans="1:10" ht="16.5" customHeight="1">
      <c r="A173" s="150" t="s">
        <v>117</v>
      </c>
      <c r="B173" s="33"/>
      <c r="C173" s="35"/>
      <c r="D173" s="65"/>
      <c r="E173" s="68"/>
      <c r="H173" s="30"/>
      <c r="J173" s="115"/>
    </row>
    <row r="174" spans="1:10" ht="16.5" customHeight="1">
      <c r="A174" s="89" t="s">
        <v>118</v>
      </c>
      <c r="B174" s="33">
        <v>39069</v>
      </c>
      <c r="C174" s="35">
        <v>25000000</v>
      </c>
      <c r="D174" s="65">
        <v>25000000</v>
      </c>
      <c r="E174" s="68">
        <v>25000000</v>
      </c>
      <c r="F174" s="36">
        <v>1.23E-2</v>
      </c>
      <c r="G174" s="21" t="s">
        <v>195</v>
      </c>
      <c r="H174" s="30">
        <v>5.5</v>
      </c>
      <c r="I174" s="21" t="s">
        <v>355</v>
      </c>
      <c r="J174" s="115">
        <v>46368</v>
      </c>
    </row>
    <row r="175" spans="1:10" s="6" customFormat="1" ht="16.5" customHeight="1">
      <c r="A175" s="44" t="s">
        <v>164</v>
      </c>
      <c r="B175" s="33"/>
      <c r="C175" s="35"/>
      <c r="D175" s="65"/>
      <c r="E175" s="63"/>
      <c r="F175" s="39"/>
      <c r="G175" s="25"/>
      <c r="H175" s="30"/>
      <c r="I175" s="21"/>
      <c r="J175" s="115"/>
    </row>
    <row r="176" spans="1:10" s="6" customFormat="1" ht="16.5" customHeight="1">
      <c r="A176" s="44" t="s">
        <v>410</v>
      </c>
      <c r="B176" s="33">
        <v>39930</v>
      </c>
      <c r="C176" s="35">
        <v>5000000</v>
      </c>
      <c r="D176" s="65">
        <v>4649008.7</v>
      </c>
      <c r="E176" s="63">
        <v>4649008.7</v>
      </c>
      <c r="F176" s="36">
        <v>1.23E-2</v>
      </c>
      <c r="G176" s="21" t="s">
        <v>195</v>
      </c>
      <c r="H176" s="30">
        <v>5</v>
      </c>
      <c r="I176" s="21" t="s">
        <v>356</v>
      </c>
      <c r="J176" s="115">
        <v>12354</v>
      </c>
    </row>
    <row r="177" spans="1:10" s="6" customFormat="1" ht="16.5" customHeight="1">
      <c r="A177" s="44" t="s">
        <v>165</v>
      </c>
      <c r="B177" s="33"/>
      <c r="C177" s="35"/>
      <c r="D177" s="65"/>
      <c r="E177" s="63"/>
      <c r="F177" s="39"/>
      <c r="G177" s="25"/>
      <c r="H177" s="30"/>
      <c r="I177" s="21"/>
      <c r="J177" s="115"/>
    </row>
    <row r="178" spans="1:10" s="6" customFormat="1" ht="16.5" customHeight="1">
      <c r="A178" s="44" t="s">
        <v>166</v>
      </c>
      <c r="B178" s="33">
        <v>39930</v>
      </c>
      <c r="C178" s="35">
        <v>11150000</v>
      </c>
      <c r="D178" s="65">
        <v>2291028.2999999998</v>
      </c>
      <c r="E178" s="63">
        <v>2959361.4</v>
      </c>
      <c r="F178" s="36">
        <v>1.23E-2</v>
      </c>
      <c r="G178" s="21" t="s">
        <v>195</v>
      </c>
      <c r="H178" s="30">
        <v>4.5</v>
      </c>
      <c r="I178" s="21" t="s">
        <v>357</v>
      </c>
      <c r="J178" s="115">
        <v>12171</v>
      </c>
    </row>
    <row r="179" spans="1:10" s="6" customFormat="1" ht="16.5" customHeight="1">
      <c r="A179" s="44" t="s">
        <v>167</v>
      </c>
      <c r="B179" s="33"/>
      <c r="C179" s="35"/>
      <c r="D179" s="65"/>
      <c r="E179" s="63"/>
      <c r="F179" s="39"/>
      <c r="G179" s="25"/>
      <c r="H179" s="30"/>
      <c r="I179" s="21"/>
      <c r="J179" s="115"/>
    </row>
    <row r="180" spans="1:10" s="6" customFormat="1" ht="16.5" customHeight="1">
      <c r="A180" s="44" t="s">
        <v>168</v>
      </c>
      <c r="B180" s="33">
        <v>39930</v>
      </c>
      <c r="C180" s="35">
        <v>13322000</v>
      </c>
      <c r="D180" s="65">
        <v>3399871.4</v>
      </c>
      <c r="E180" s="63">
        <v>4230644.0999999996</v>
      </c>
      <c r="F180" s="36">
        <v>1.23E-2</v>
      </c>
      <c r="G180" s="21" t="s">
        <v>195</v>
      </c>
      <c r="H180" s="30">
        <v>4.5</v>
      </c>
      <c r="I180" s="21" t="s">
        <v>358</v>
      </c>
      <c r="J180" s="115">
        <v>12171</v>
      </c>
    </row>
    <row r="181" spans="1:10" s="6" customFormat="1" ht="16.5" customHeight="1">
      <c r="A181" s="44" t="s">
        <v>169</v>
      </c>
      <c r="B181" s="33"/>
      <c r="C181" s="35"/>
      <c r="D181" s="65"/>
      <c r="E181" s="68"/>
      <c r="F181" s="39"/>
      <c r="G181" s="25"/>
      <c r="H181" s="30"/>
      <c r="I181" s="21"/>
      <c r="J181" s="115"/>
    </row>
    <row r="182" spans="1:10" s="6" customFormat="1" ht="16.5" customHeight="1">
      <c r="A182" s="44" t="s">
        <v>170</v>
      </c>
      <c r="B182" s="33">
        <v>40148</v>
      </c>
      <c r="C182" s="35">
        <v>15000000</v>
      </c>
      <c r="D182" s="65">
        <v>15000000</v>
      </c>
      <c r="E182" s="68">
        <v>15000000</v>
      </c>
      <c r="F182" s="36">
        <v>1.23E-2</v>
      </c>
      <c r="G182" s="21" t="s">
        <v>195</v>
      </c>
      <c r="H182" s="30">
        <v>5.57</v>
      </c>
      <c r="I182" s="21" t="s">
        <v>359</v>
      </c>
      <c r="J182" s="115">
        <v>47438</v>
      </c>
    </row>
    <row r="183" spans="1:10" s="6" customFormat="1" ht="16.5" customHeight="1">
      <c r="A183" s="44" t="s">
        <v>171</v>
      </c>
      <c r="B183" s="33"/>
      <c r="C183" s="35"/>
      <c r="D183" s="65"/>
      <c r="E183" s="63"/>
      <c r="F183" s="39"/>
      <c r="G183" s="25"/>
      <c r="H183" s="30"/>
      <c r="I183" s="21"/>
      <c r="J183" s="115"/>
    </row>
    <row r="184" spans="1:10" s="6" customFormat="1" ht="16.5" customHeight="1">
      <c r="A184" s="44" t="s">
        <v>172</v>
      </c>
      <c r="B184" s="33">
        <v>40135</v>
      </c>
      <c r="C184" s="35">
        <v>2500000</v>
      </c>
      <c r="D184" s="65">
        <v>1674867.4</v>
      </c>
      <c r="E184" s="63">
        <v>1674867.4</v>
      </c>
      <c r="F184" s="36">
        <v>1.23E-2</v>
      </c>
      <c r="G184" s="21" t="s">
        <v>195</v>
      </c>
      <c r="H184" s="30">
        <v>4.5749000000000004</v>
      </c>
      <c r="I184" s="21" t="s">
        <v>360</v>
      </c>
      <c r="J184" s="115">
        <v>12768</v>
      </c>
    </row>
    <row r="185" spans="1:10" s="6" customFormat="1" ht="16.5" customHeight="1">
      <c r="A185" s="44" t="s">
        <v>173</v>
      </c>
      <c r="B185" s="33"/>
      <c r="C185" s="35"/>
      <c r="D185" s="65"/>
      <c r="E185" s="63"/>
      <c r="F185" s="39"/>
      <c r="G185" s="25"/>
      <c r="H185" s="30"/>
      <c r="I185" s="21"/>
      <c r="J185" s="115"/>
    </row>
    <row r="186" spans="1:10" s="6" customFormat="1" ht="16.5" customHeight="1">
      <c r="A186" s="44" t="s">
        <v>174</v>
      </c>
      <c r="B186" s="33">
        <v>40135</v>
      </c>
      <c r="C186" s="35">
        <v>5000000</v>
      </c>
      <c r="D186" s="65">
        <v>1238681.3999999999</v>
      </c>
      <c r="E186" s="63">
        <v>1238681.3999999999</v>
      </c>
      <c r="F186" s="36">
        <v>1.23E-2</v>
      </c>
      <c r="G186" s="21" t="s">
        <v>195</v>
      </c>
      <c r="H186" s="30">
        <v>5.5743</v>
      </c>
      <c r="I186" s="21" t="s">
        <v>361</v>
      </c>
      <c r="J186" s="115">
        <v>12739</v>
      </c>
    </row>
    <row r="187" spans="1:10" s="6" customFormat="1" ht="16.5" customHeight="1">
      <c r="A187" s="44" t="s">
        <v>175</v>
      </c>
      <c r="B187" s="33"/>
      <c r="C187" s="35"/>
      <c r="D187" s="65"/>
      <c r="E187" s="65"/>
      <c r="F187" s="39"/>
      <c r="G187" s="25"/>
      <c r="H187" s="30"/>
      <c r="I187" s="21"/>
      <c r="J187" s="115"/>
    </row>
    <row r="188" spans="1:10" s="9" customFormat="1" ht="16.5" customHeight="1">
      <c r="A188" s="44" t="s">
        <v>176</v>
      </c>
      <c r="B188" s="33">
        <v>40892</v>
      </c>
      <c r="C188" s="35">
        <v>5000000</v>
      </c>
      <c r="D188" s="65">
        <v>0</v>
      </c>
      <c r="E188" s="72">
        <v>400250</v>
      </c>
      <c r="F188" s="36" t="s">
        <v>193</v>
      </c>
      <c r="G188" s="21" t="s">
        <v>195</v>
      </c>
      <c r="H188" s="30">
        <v>4.25</v>
      </c>
      <c r="I188" s="21" t="s">
        <v>361</v>
      </c>
      <c r="J188" s="115">
        <v>49475</v>
      </c>
    </row>
    <row r="189" spans="1:10" s="9" customFormat="1" ht="16.5" customHeight="1">
      <c r="A189" s="44"/>
      <c r="B189" s="33"/>
      <c r="C189" s="34"/>
      <c r="D189" s="65"/>
      <c r="E189" s="57"/>
      <c r="F189" s="41"/>
      <c r="G189" s="27"/>
      <c r="H189" s="30"/>
      <c r="I189" s="21"/>
      <c r="J189" s="34"/>
    </row>
    <row r="190" spans="1:10" s="9" customFormat="1" ht="16.5" customHeight="1">
      <c r="A190" s="51" t="s">
        <v>177</v>
      </c>
      <c r="B190" s="33"/>
      <c r="C190" s="34"/>
      <c r="D190" s="65"/>
      <c r="E190" s="80"/>
      <c r="F190" s="41"/>
      <c r="G190" s="27"/>
      <c r="H190" s="30"/>
      <c r="I190" s="21"/>
      <c r="J190" s="34"/>
    </row>
    <row r="191" spans="1:10" ht="16.5" customHeight="1">
      <c r="A191" s="44" t="s">
        <v>119</v>
      </c>
      <c r="B191" s="33">
        <v>36182</v>
      </c>
      <c r="C191" s="35">
        <v>2452800</v>
      </c>
      <c r="D191" s="65">
        <v>297314.09999999998</v>
      </c>
      <c r="E191" s="72">
        <v>267943.40000000002</v>
      </c>
    </row>
    <row r="192" spans="1:10" ht="16.5" customHeight="1">
      <c r="A192" s="44" t="s">
        <v>120</v>
      </c>
      <c r="B192" s="33"/>
      <c r="C192" s="35"/>
      <c r="D192" s="65"/>
      <c r="F192" s="36">
        <v>0.04</v>
      </c>
      <c r="G192" s="22" t="s">
        <v>299</v>
      </c>
      <c r="H192" s="30">
        <v>4.68</v>
      </c>
      <c r="I192" s="21" t="s">
        <v>362</v>
      </c>
      <c r="J192" s="115">
        <v>42644</v>
      </c>
    </row>
    <row r="193" spans="1:10" ht="16.5" customHeight="1">
      <c r="A193" s="44" t="s">
        <v>178</v>
      </c>
      <c r="B193" s="33">
        <v>39952</v>
      </c>
      <c r="C193" s="35">
        <v>3070552</v>
      </c>
      <c r="D193" s="65">
        <v>798647.3</v>
      </c>
      <c r="E193" s="151">
        <v>700663.2</v>
      </c>
      <c r="F193" s="2"/>
      <c r="G193" s="2"/>
      <c r="H193" s="2"/>
      <c r="I193" s="2"/>
      <c r="J193" s="2"/>
    </row>
    <row r="194" spans="1:10" ht="16.5" customHeight="1">
      <c r="A194" s="44" t="s">
        <v>179</v>
      </c>
      <c r="B194" s="33"/>
      <c r="C194" s="35"/>
      <c r="D194" s="65"/>
      <c r="F194" s="36">
        <v>0.04</v>
      </c>
      <c r="G194" s="21" t="s">
        <v>299</v>
      </c>
      <c r="H194" s="30">
        <v>2.8719999999999999</v>
      </c>
      <c r="I194" s="21" t="s">
        <v>363</v>
      </c>
      <c r="J194" s="115">
        <v>46296</v>
      </c>
    </row>
    <row r="195" spans="1:10" ht="16.5" customHeight="1">
      <c r="A195" s="44"/>
      <c r="B195" s="33"/>
      <c r="C195" s="35"/>
      <c r="D195" s="65"/>
      <c r="E195" s="73"/>
      <c r="H195" s="30"/>
      <c r="J195" s="34"/>
    </row>
    <row r="196" spans="1:10" ht="16.5" customHeight="1">
      <c r="A196" s="51" t="s">
        <v>121</v>
      </c>
      <c r="B196" s="33"/>
      <c r="C196" s="35"/>
      <c r="D196" s="62"/>
      <c r="E196" s="73"/>
      <c r="H196" s="30"/>
      <c r="J196" s="34"/>
    </row>
    <row r="197" spans="1:10" ht="16.5" customHeight="1">
      <c r="A197" s="44">
        <v>1997004</v>
      </c>
      <c r="B197" s="33"/>
      <c r="C197" s="35"/>
      <c r="D197" s="62"/>
      <c r="E197" s="73"/>
      <c r="H197" s="30"/>
      <c r="J197" s="34"/>
    </row>
    <row r="198" spans="1:10" ht="16.5" customHeight="1">
      <c r="A198" s="44" t="s">
        <v>122</v>
      </c>
      <c r="B198" s="33">
        <v>35564</v>
      </c>
      <c r="C198" s="35">
        <v>8400000</v>
      </c>
      <c r="D198" s="65">
        <v>2147540.1</v>
      </c>
      <c r="E198" s="63">
        <v>2147540.1</v>
      </c>
      <c r="F198" s="36">
        <v>1.2500000000000001E-2</v>
      </c>
      <c r="G198" s="21" t="s">
        <v>195</v>
      </c>
      <c r="H198" s="30">
        <v>5.508</v>
      </c>
      <c r="I198" s="21" t="s">
        <v>364</v>
      </c>
      <c r="J198" s="33">
        <v>43784</v>
      </c>
    </row>
    <row r="199" spans="1:10" ht="16.5" customHeight="1">
      <c r="A199" s="44" t="s">
        <v>123</v>
      </c>
      <c r="B199" s="33"/>
      <c r="C199" s="35"/>
      <c r="D199" s="65"/>
      <c r="E199" s="63"/>
      <c r="H199" s="30"/>
      <c r="J199" s="34"/>
    </row>
    <row r="200" spans="1:10" ht="16.5" customHeight="1">
      <c r="A200" s="44" t="s">
        <v>124</v>
      </c>
      <c r="B200" s="33">
        <v>36868</v>
      </c>
      <c r="C200" s="35">
        <v>13000000</v>
      </c>
      <c r="D200" s="65">
        <v>6249091</v>
      </c>
      <c r="E200" s="63">
        <v>5731691</v>
      </c>
      <c r="F200" s="36">
        <v>1.2500000000000001E-2</v>
      </c>
      <c r="G200" s="21" t="s">
        <v>195</v>
      </c>
      <c r="H200" s="30">
        <v>5.3470000000000004</v>
      </c>
      <c r="I200" s="21" t="s">
        <v>365</v>
      </c>
      <c r="J200" s="33">
        <v>42840</v>
      </c>
    </row>
    <row r="201" spans="1:10" ht="16.5" customHeight="1">
      <c r="A201" s="44" t="s">
        <v>183</v>
      </c>
      <c r="B201" s="33"/>
      <c r="C201" s="35"/>
      <c r="D201" s="65"/>
      <c r="E201" s="63"/>
      <c r="H201" s="30"/>
      <c r="J201" s="34"/>
    </row>
    <row r="202" spans="1:10" ht="16.5" customHeight="1">
      <c r="A202" s="44" t="s">
        <v>184</v>
      </c>
      <c r="B202" s="33" t="s">
        <v>310</v>
      </c>
      <c r="C202" s="35">
        <v>15000000</v>
      </c>
      <c r="D202" s="65">
        <v>1231330.3999999999</v>
      </c>
      <c r="E202" s="63">
        <v>1796334.2</v>
      </c>
      <c r="F202" s="36">
        <v>1.2500000000000001E-2</v>
      </c>
      <c r="G202" s="21" t="s">
        <v>195</v>
      </c>
      <c r="H202" s="30">
        <v>4.87</v>
      </c>
      <c r="I202" s="21" t="s">
        <v>366</v>
      </c>
      <c r="J202" s="33">
        <v>49414</v>
      </c>
    </row>
    <row r="203" spans="1:10" ht="16.5" customHeight="1">
      <c r="A203" s="44"/>
      <c r="B203" s="33"/>
      <c r="C203" s="35"/>
      <c r="D203" s="81"/>
      <c r="H203" s="30"/>
      <c r="J203" s="34"/>
    </row>
    <row r="204" spans="1:10" ht="16.5" customHeight="1">
      <c r="A204" s="51" t="s">
        <v>125</v>
      </c>
      <c r="B204" s="33"/>
      <c r="C204" s="35"/>
      <c r="D204" s="62"/>
      <c r="H204" s="30"/>
      <c r="J204" s="34"/>
    </row>
    <row r="205" spans="1:10" ht="16.5" customHeight="1">
      <c r="A205" s="44" t="s">
        <v>301</v>
      </c>
      <c r="B205" s="33"/>
      <c r="C205" s="35"/>
      <c r="D205" s="62"/>
      <c r="H205" s="30"/>
      <c r="J205" s="34"/>
    </row>
    <row r="206" spans="1:10" ht="16.5" customHeight="1">
      <c r="A206" s="44" t="s">
        <v>126</v>
      </c>
      <c r="B206" s="33">
        <v>36840</v>
      </c>
      <c r="C206" s="35">
        <v>3000000</v>
      </c>
      <c r="D206" s="65">
        <v>1450339.7</v>
      </c>
      <c r="E206" s="63">
        <v>1450339.7</v>
      </c>
      <c r="F206" s="36">
        <v>4.4999999999999998E-2</v>
      </c>
      <c r="G206" s="22" t="s">
        <v>298</v>
      </c>
      <c r="H206" s="30">
        <v>5.157</v>
      </c>
      <c r="I206" s="21" t="s">
        <v>367</v>
      </c>
      <c r="J206" s="33">
        <v>43966</v>
      </c>
    </row>
    <row r="207" spans="1:10" ht="16.5" customHeight="1">
      <c r="A207" s="44" t="s">
        <v>127</v>
      </c>
      <c r="B207" s="33"/>
      <c r="C207" s="35"/>
      <c r="D207" s="65"/>
      <c r="E207" s="63"/>
      <c r="H207" s="30"/>
      <c r="J207" s="34"/>
    </row>
    <row r="208" spans="1:10" ht="16.5" customHeight="1">
      <c r="A208" s="44" t="s">
        <v>128</v>
      </c>
      <c r="B208" s="33">
        <v>37854</v>
      </c>
      <c r="C208" s="35">
        <v>6000000</v>
      </c>
      <c r="D208" s="65">
        <v>2022047.1</v>
      </c>
      <c r="E208" s="63">
        <v>2138313.2000000002</v>
      </c>
      <c r="F208" s="36">
        <v>3.7499999999999999E-2</v>
      </c>
      <c r="G208" s="22" t="s">
        <v>298</v>
      </c>
      <c r="H208" s="30">
        <v>5.0599999999999996</v>
      </c>
      <c r="I208" s="21" t="s">
        <v>370</v>
      </c>
      <c r="J208" s="33">
        <v>45000</v>
      </c>
    </row>
    <row r="209" spans="1:10" ht="16.5" customHeight="1">
      <c r="A209" s="44" t="s">
        <v>129</v>
      </c>
      <c r="B209" s="33"/>
      <c r="C209" s="35"/>
      <c r="D209" s="65"/>
      <c r="E209" s="63"/>
      <c r="H209" s="30"/>
      <c r="J209" s="34"/>
    </row>
    <row r="210" spans="1:10" ht="16.5" customHeight="1">
      <c r="A210" s="44" t="s">
        <v>130</v>
      </c>
      <c r="B210" s="33">
        <v>38873</v>
      </c>
      <c r="C210" s="35">
        <v>6000000</v>
      </c>
      <c r="D210" s="65">
        <v>4469268.9000000004</v>
      </c>
      <c r="E210" s="63">
        <v>4269268.9000000004</v>
      </c>
      <c r="F210" s="36">
        <v>3.5000000000000003E-2</v>
      </c>
      <c r="G210" s="22" t="s">
        <v>298</v>
      </c>
      <c r="H210" s="30">
        <v>5.0750000000000002</v>
      </c>
      <c r="I210" s="21" t="s">
        <v>369</v>
      </c>
      <c r="J210" s="33">
        <v>45945</v>
      </c>
    </row>
    <row r="211" spans="1:10" ht="16.5" customHeight="1">
      <c r="A211" s="44" t="s">
        <v>180</v>
      </c>
      <c r="B211" s="33"/>
      <c r="C211" s="35"/>
      <c r="D211" s="65"/>
      <c r="E211" s="72"/>
      <c r="H211" s="30"/>
      <c r="J211" s="34"/>
    </row>
    <row r="212" spans="1:10" ht="16.5" customHeight="1">
      <c r="A212" s="44" t="s">
        <v>181</v>
      </c>
      <c r="B212" s="33">
        <v>39974</v>
      </c>
      <c r="C212" s="35">
        <v>3260000</v>
      </c>
      <c r="D212" s="65">
        <v>881001.9</v>
      </c>
      <c r="E212" s="72">
        <v>881001.9</v>
      </c>
      <c r="F212" s="36">
        <v>3.5000000000000003E-2</v>
      </c>
      <c r="G212" s="22" t="s">
        <v>298</v>
      </c>
      <c r="H212" s="30">
        <v>5.0156999999999998</v>
      </c>
      <c r="I212" s="21" t="s">
        <v>368</v>
      </c>
      <c r="J212" s="33">
        <v>47253</v>
      </c>
    </row>
    <row r="213" spans="1:10" ht="16.5" customHeight="1">
      <c r="A213" s="44" t="s">
        <v>182</v>
      </c>
      <c r="B213" s="33"/>
      <c r="C213" s="35"/>
      <c r="D213" s="65"/>
      <c r="E213" s="73"/>
      <c r="H213" s="30"/>
      <c r="J213" s="34"/>
    </row>
    <row r="214" spans="1:10" ht="16.5" customHeight="1">
      <c r="A214" s="44" t="s">
        <v>300</v>
      </c>
      <c r="B214" s="33">
        <v>40522</v>
      </c>
      <c r="C214" s="35">
        <v>11000000</v>
      </c>
      <c r="D214" s="65">
        <v>0</v>
      </c>
      <c r="E214" s="57">
        <v>0</v>
      </c>
      <c r="F214" s="36">
        <v>3.5000000000000003E-2</v>
      </c>
      <c r="G214" s="22" t="s">
        <v>298</v>
      </c>
      <c r="H214" s="30">
        <v>5.0156999999999998</v>
      </c>
      <c r="I214" s="21" t="s">
        <v>411</v>
      </c>
      <c r="J214" s="33">
        <v>47649</v>
      </c>
    </row>
    <row r="215" spans="1:10" ht="16.5" customHeight="1">
      <c r="A215" s="44"/>
      <c r="B215" s="33"/>
      <c r="C215" s="35"/>
      <c r="D215" s="65"/>
      <c r="E215" s="154">
        <f>SUM(E59:E214)</f>
        <v>236848294.99999997</v>
      </c>
      <c r="G215" s="22"/>
      <c r="H215" s="30"/>
      <c r="J215" s="33"/>
    </row>
    <row r="216" spans="1:10" ht="12.75">
      <c r="A216" s="153" t="s">
        <v>279</v>
      </c>
      <c r="B216" s="33"/>
      <c r="C216" s="35"/>
      <c r="D216" s="65"/>
      <c r="H216" s="30"/>
      <c r="J216" s="34"/>
    </row>
    <row r="217" spans="1:10" ht="12.75">
      <c r="A217" s="51" t="s">
        <v>131</v>
      </c>
      <c r="B217" s="33"/>
      <c r="C217" s="35"/>
      <c r="D217" s="65"/>
      <c r="H217" s="30"/>
      <c r="J217" s="34"/>
    </row>
    <row r="218" spans="1:10" ht="12.75">
      <c r="A218" s="44" t="s">
        <v>132</v>
      </c>
      <c r="B218" s="33"/>
      <c r="C218" s="35"/>
      <c r="D218" s="65"/>
      <c r="H218" s="30"/>
      <c r="J218" s="34"/>
    </row>
    <row r="219" spans="1:10" ht="12.75">
      <c r="A219" s="44" t="s">
        <v>133</v>
      </c>
      <c r="B219" s="33">
        <v>39133</v>
      </c>
      <c r="C219" s="35">
        <v>543806700</v>
      </c>
      <c r="D219" s="65">
        <v>543806700</v>
      </c>
      <c r="E219" s="82">
        <v>543806700</v>
      </c>
      <c r="F219" s="36">
        <v>8.5000000000000006E-2</v>
      </c>
      <c r="G219" s="22" t="s">
        <v>298</v>
      </c>
      <c r="H219" s="30">
        <v>12.49</v>
      </c>
      <c r="I219" s="23" t="s">
        <v>412</v>
      </c>
      <c r="J219" s="34">
        <v>47169</v>
      </c>
    </row>
    <row r="220" spans="1:10" ht="12.75">
      <c r="A220" s="44"/>
      <c r="B220" s="33"/>
      <c r="C220" s="35"/>
      <c r="D220" s="62"/>
      <c r="H220" s="30"/>
      <c r="J220" s="34"/>
    </row>
    <row r="221" spans="1:10" ht="12.75">
      <c r="A221" s="51" t="s">
        <v>192</v>
      </c>
      <c r="B221" s="33"/>
      <c r="C221" s="35"/>
      <c r="D221" s="62"/>
      <c r="E221" s="63"/>
      <c r="H221" s="30"/>
      <c r="J221" s="34"/>
    </row>
    <row r="222" spans="1:10" ht="12.75">
      <c r="A222" s="44" t="s">
        <v>134</v>
      </c>
      <c r="B222" s="33">
        <v>37489</v>
      </c>
      <c r="C222" s="35">
        <v>125000000</v>
      </c>
      <c r="D222" s="65">
        <v>2957900</v>
      </c>
      <c r="E222" s="63">
        <v>2957900</v>
      </c>
      <c r="F222" s="36">
        <v>8.5000000000000006E-2</v>
      </c>
      <c r="G222" s="22" t="s">
        <v>298</v>
      </c>
      <c r="H222" s="30">
        <v>4.5199999999999996</v>
      </c>
      <c r="I222" s="23" t="s">
        <v>371</v>
      </c>
      <c r="J222" s="34">
        <v>47350</v>
      </c>
    </row>
    <row r="223" spans="1:10">
      <c r="A223" s="44" t="s">
        <v>135</v>
      </c>
      <c r="B223" s="33"/>
      <c r="C223" s="35"/>
      <c r="H223" s="30"/>
      <c r="J223" s="34"/>
    </row>
    <row r="224" spans="1:10" ht="12.75">
      <c r="A224" s="44"/>
      <c r="B224" s="33"/>
      <c r="C224" s="35"/>
      <c r="D224" s="65"/>
      <c r="E224" s="72"/>
      <c r="H224" s="30"/>
      <c r="J224" s="34"/>
    </row>
    <row r="225" spans="1:10">
      <c r="A225" s="155" t="s">
        <v>430</v>
      </c>
      <c r="E225" s="156">
        <f>SUM(E219:E222)</f>
        <v>546764600</v>
      </c>
    </row>
    <row r="227" spans="1:10" s="9" customFormat="1" ht="15">
      <c r="A227" s="53" t="s">
        <v>141</v>
      </c>
      <c r="B227" s="34"/>
      <c r="C227" s="34"/>
      <c r="D227" s="83">
        <f>SUM(D59:D224)</f>
        <v>783703743.9000001</v>
      </c>
      <c r="E227" s="157">
        <f>+E225+E215+E56</f>
        <v>951217391.79999995</v>
      </c>
      <c r="F227" s="41"/>
      <c r="G227" s="27"/>
      <c r="H227" s="31"/>
      <c r="I227" s="27"/>
      <c r="J227" s="34"/>
    </row>
    <row r="228" spans="1:10" ht="15">
      <c r="A228" s="53"/>
      <c r="B228" s="34"/>
      <c r="C228" s="34"/>
      <c r="E228" s="84"/>
      <c r="H228" s="31"/>
      <c r="J228" s="34"/>
    </row>
    <row r="229" spans="1:10">
      <c r="A229" s="54"/>
      <c r="B229" s="34"/>
      <c r="C229" s="34"/>
      <c r="D229" s="62"/>
      <c r="E229" s="62"/>
      <c r="H229" s="31"/>
      <c r="J229" s="34"/>
    </row>
    <row r="230" spans="1:10" s="7" customFormat="1" ht="15">
      <c r="A230" s="55" t="s">
        <v>190</v>
      </c>
      <c r="B230" s="34"/>
      <c r="C230" s="34"/>
      <c r="D230" s="85"/>
      <c r="E230" s="86"/>
      <c r="F230" s="42"/>
      <c r="G230" s="28"/>
      <c r="H230" s="31"/>
      <c r="I230" s="28"/>
      <c r="J230" s="34"/>
    </row>
    <row r="231" spans="1:10" ht="15">
      <c r="A231" s="54"/>
      <c r="B231" s="34"/>
      <c r="C231" s="34"/>
      <c r="D231" s="87"/>
      <c r="H231" s="31"/>
      <c r="J231" s="34"/>
    </row>
    <row r="232" spans="1:10" s="7" customFormat="1" ht="15">
      <c r="A232" s="55" t="s">
        <v>191</v>
      </c>
      <c r="B232" s="34"/>
      <c r="C232" s="34"/>
      <c r="D232" s="78"/>
      <c r="E232" s="86"/>
      <c r="F232" s="42"/>
      <c r="G232" s="28"/>
      <c r="H232" s="28"/>
      <c r="I232" s="28"/>
      <c r="J232" s="34"/>
    </row>
    <row r="233" spans="1:10">
      <c r="A233" s="54"/>
      <c r="B233" s="34"/>
      <c r="C233" s="34"/>
      <c r="J233" s="34"/>
    </row>
    <row r="234" spans="1:10">
      <c r="A234" s="54"/>
      <c r="B234" s="34"/>
      <c r="C234" s="34"/>
      <c r="D234" s="88"/>
      <c r="J234" s="34"/>
    </row>
    <row r="235" spans="1:10">
      <c r="A235" s="54"/>
      <c r="B235" s="34"/>
      <c r="C235" s="34"/>
      <c r="J235" s="34"/>
    </row>
    <row r="236" spans="1:10">
      <c r="A236" s="54"/>
      <c r="B236" s="34"/>
      <c r="C236" s="34"/>
      <c r="J236" s="34"/>
    </row>
    <row r="237" spans="1:10">
      <c r="A237" s="54"/>
      <c r="B237" s="34"/>
      <c r="C237" s="34"/>
      <c r="E237" s="75"/>
      <c r="J237" s="34"/>
    </row>
    <row r="238" spans="1:10">
      <c r="A238" s="54"/>
    </row>
    <row r="239" spans="1:10">
      <c r="A239" s="54"/>
    </row>
    <row r="240" spans="1:10">
      <c r="A240" s="54"/>
    </row>
    <row r="241" spans="1:1">
      <c r="A241" s="54"/>
    </row>
    <row r="242" spans="1:1">
      <c r="A242" s="54"/>
    </row>
    <row r="243" spans="1:1">
      <c r="A243" s="54"/>
    </row>
    <row r="244" spans="1:1">
      <c r="A244" s="54"/>
    </row>
    <row r="245" spans="1:1">
      <c r="A245" s="54"/>
    </row>
    <row r="246" spans="1:1">
      <c r="A246" s="54"/>
    </row>
    <row r="247" spans="1:1">
      <c r="A247" s="54"/>
    </row>
    <row r="248" spans="1:1">
      <c r="A248" s="54"/>
    </row>
    <row r="249" spans="1:1">
      <c r="A249" s="54"/>
    </row>
    <row r="250" spans="1:1">
      <c r="A250" s="54"/>
    </row>
    <row r="251" spans="1:1">
      <c r="A251" s="54"/>
    </row>
  </sheetData>
  <printOptions horizontalCentered="1" gridLines="1"/>
  <pageMargins left="0" right="0" top="0.39370078740157483" bottom="0.19685039370078741" header="0.51181102362204722" footer="0.51181102362204722"/>
  <pageSetup paperSize="5" scale="65" orientation="landscape" r:id="rId1"/>
  <headerFooter differentFirst="1">
    <oddFooter>&amp;R&amp;P</oddFooter>
    <firstHeader xml:space="preserve">&amp;C
</firstHeader>
  </headerFooter>
  <rowBreaks count="4" manualBreakCount="4">
    <brk id="57" max="9" man="1"/>
    <brk id="100" max="9" man="1"/>
    <brk id="141" max="9" man="1"/>
    <brk id="188" max="9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107"/>
  <sheetViews>
    <sheetView zoomScaleNormal="100" workbookViewId="0">
      <pane xSplit="1" ySplit="3" topLeftCell="B76" activePane="bottomRight" state="frozen"/>
      <selection pane="topRight" activeCell="C1" sqref="C1"/>
      <selection pane="bottomLeft" activeCell="A4" sqref="A4"/>
      <selection pane="bottomRight" activeCell="I19" sqref="I19"/>
    </sheetView>
  </sheetViews>
  <sheetFormatPr defaultColWidth="8.85546875" defaultRowHeight="12.75"/>
  <cols>
    <col min="1" max="1" width="51.28515625" style="144" customWidth="1"/>
    <col min="2" max="2" width="13.28515625" style="99" customWidth="1"/>
    <col min="3" max="3" width="13.42578125" style="99" customWidth="1"/>
    <col min="4" max="4" width="15.140625" style="99" customWidth="1"/>
    <col min="5" max="5" width="12.85546875" style="99" customWidth="1"/>
    <col min="6" max="6" width="12" style="100" customWidth="1"/>
    <col min="7" max="7" width="26.5703125" style="101" customWidth="1"/>
    <col min="8" max="8" width="13.42578125" style="99" customWidth="1"/>
    <col min="9" max="9" width="31" style="99" customWidth="1"/>
    <col min="10" max="10" width="12.85546875" style="99" customWidth="1"/>
    <col min="11" max="16384" width="8.85546875" style="102"/>
  </cols>
  <sheetData>
    <row r="1" spans="1:10">
      <c r="A1" s="51" t="s">
        <v>297</v>
      </c>
      <c r="B1" s="91"/>
      <c r="C1" s="91"/>
      <c r="H1" s="91"/>
    </row>
    <row r="2" spans="1:10">
      <c r="A2" s="48" t="s">
        <v>286</v>
      </c>
      <c r="B2" s="92"/>
      <c r="C2" s="92"/>
      <c r="D2" s="103" t="s">
        <v>0</v>
      </c>
      <c r="E2" s="103" t="s">
        <v>0</v>
      </c>
      <c r="H2" s="92"/>
    </row>
    <row r="3" spans="1:10" s="107" customFormat="1" ht="27" customHeight="1">
      <c r="A3" s="104"/>
      <c r="B3" s="93" t="s">
        <v>307</v>
      </c>
      <c r="C3" s="93" t="s">
        <v>309</v>
      </c>
      <c r="D3" s="105" t="s">
        <v>268</v>
      </c>
      <c r="E3" s="105" t="s">
        <v>267</v>
      </c>
      <c r="F3" s="106" t="s">
        <v>288</v>
      </c>
      <c r="G3" s="106" t="s">
        <v>269</v>
      </c>
      <c r="H3" s="95" t="s">
        <v>312</v>
      </c>
      <c r="I3" s="106" t="s">
        <v>276</v>
      </c>
      <c r="J3" s="103" t="s">
        <v>304</v>
      </c>
    </row>
    <row r="4" spans="1:10" ht="20.25" customHeight="1">
      <c r="A4" s="108" t="s">
        <v>266</v>
      </c>
      <c r="B4" s="109"/>
      <c r="C4" s="109"/>
      <c r="H4" s="109"/>
    </row>
    <row r="5" spans="1:10" ht="20.25" customHeight="1">
      <c r="A5" s="110" t="s">
        <v>265</v>
      </c>
      <c r="B5" s="111"/>
      <c r="C5" s="111"/>
      <c r="H5" s="111"/>
    </row>
    <row r="6" spans="1:10" ht="20.25" customHeight="1">
      <c r="A6" s="108" t="s">
        <v>26</v>
      </c>
      <c r="B6" s="109"/>
      <c r="C6" s="109"/>
      <c r="H6" s="109"/>
    </row>
    <row r="7" spans="1:10" ht="20.25" customHeight="1">
      <c r="A7" s="90" t="s">
        <v>264</v>
      </c>
      <c r="B7" s="112"/>
      <c r="C7" s="112"/>
      <c r="D7" s="113"/>
      <c r="H7" s="112"/>
    </row>
    <row r="8" spans="1:10" ht="20.25" customHeight="1">
      <c r="A8" s="90" t="s">
        <v>263</v>
      </c>
      <c r="B8" s="98">
        <v>33541</v>
      </c>
      <c r="C8" s="94">
        <v>3400000</v>
      </c>
      <c r="D8" s="114">
        <v>2354680.9</v>
      </c>
      <c r="E8" s="113">
        <v>2298617.1</v>
      </c>
      <c r="F8" s="100">
        <v>0.02</v>
      </c>
      <c r="G8" s="22" t="s">
        <v>298</v>
      </c>
      <c r="H8" s="96">
        <v>10.9</v>
      </c>
      <c r="I8" s="99" t="s">
        <v>424</v>
      </c>
      <c r="J8" s="115">
        <v>48488</v>
      </c>
    </row>
    <row r="9" spans="1:10" ht="20.25" customHeight="1">
      <c r="A9" s="90" t="s">
        <v>262</v>
      </c>
      <c r="B9" s="112"/>
      <c r="C9" s="112"/>
      <c r="D9" s="114"/>
      <c r="E9" s="114"/>
      <c r="H9" s="96"/>
    </row>
    <row r="10" spans="1:10" ht="20.25" customHeight="1">
      <c r="A10" s="90" t="s">
        <v>261</v>
      </c>
      <c r="B10" s="98">
        <v>435279</v>
      </c>
      <c r="C10" s="94">
        <v>2807103</v>
      </c>
      <c r="D10" s="114">
        <v>561415.19999999995</v>
      </c>
      <c r="E10" s="116">
        <v>467845</v>
      </c>
      <c r="F10" s="100">
        <v>8.0299999999999996E-2</v>
      </c>
      <c r="G10" s="22" t="s">
        <v>298</v>
      </c>
      <c r="H10" s="96">
        <v>8.1999999999999993</v>
      </c>
      <c r="I10" s="99" t="s">
        <v>374</v>
      </c>
      <c r="J10" s="115">
        <v>41821</v>
      </c>
    </row>
    <row r="11" spans="1:10" ht="20.25" customHeight="1">
      <c r="A11" s="90" t="s">
        <v>260</v>
      </c>
      <c r="B11" s="98"/>
      <c r="C11" s="94"/>
      <c r="D11" s="114"/>
      <c r="E11" s="114"/>
      <c r="H11" s="96"/>
    </row>
    <row r="12" spans="1:10" ht="20.25" customHeight="1">
      <c r="A12" s="90" t="s">
        <v>259</v>
      </c>
      <c r="B12" s="98">
        <v>34582</v>
      </c>
      <c r="C12" s="94">
        <v>1503027</v>
      </c>
      <c r="D12" s="114">
        <v>75150.8</v>
      </c>
      <c r="E12" s="117">
        <v>25049.9</v>
      </c>
      <c r="F12" s="100">
        <v>6.7500000000000004E-2</v>
      </c>
      <c r="G12" s="22" t="s">
        <v>298</v>
      </c>
      <c r="H12" s="96">
        <v>3.1</v>
      </c>
      <c r="I12" s="99" t="s">
        <v>375</v>
      </c>
      <c r="J12" s="115">
        <v>41091</v>
      </c>
    </row>
    <row r="13" spans="1:10" ht="20.25" customHeight="1">
      <c r="A13" s="90" t="s">
        <v>258</v>
      </c>
      <c r="B13" s="98"/>
      <c r="C13" s="94"/>
      <c r="D13" s="114"/>
      <c r="E13" s="114"/>
      <c r="H13" s="96"/>
    </row>
    <row r="14" spans="1:10" ht="20.25" customHeight="1">
      <c r="A14" s="90" t="s">
        <v>257</v>
      </c>
      <c r="B14" s="98">
        <v>35856</v>
      </c>
      <c r="C14" s="94">
        <v>4430000</v>
      </c>
      <c r="D14" s="114">
        <v>3845287.4</v>
      </c>
      <c r="E14" s="113">
        <v>3734537.4</v>
      </c>
      <c r="F14" s="100">
        <v>2.5000000000000001E-2</v>
      </c>
      <c r="G14" s="22" t="s">
        <v>298</v>
      </c>
      <c r="H14" s="96">
        <v>10.6</v>
      </c>
      <c r="I14" s="99" t="s">
        <v>376</v>
      </c>
      <c r="J14" s="115">
        <v>47300</v>
      </c>
    </row>
    <row r="15" spans="1:10" ht="20.25" customHeight="1">
      <c r="A15" s="90" t="s">
        <v>256</v>
      </c>
      <c r="B15" s="98"/>
      <c r="C15" s="94"/>
      <c r="D15" s="114"/>
      <c r="E15" s="113"/>
      <c r="H15" s="96"/>
    </row>
    <row r="16" spans="1:10" ht="20.25" customHeight="1">
      <c r="A16" s="90" t="s">
        <v>255</v>
      </c>
      <c r="B16" s="98">
        <v>35856</v>
      </c>
      <c r="C16" s="94">
        <v>9388114</v>
      </c>
      <c r="D16" s="114">
        <v>5343092</v>
      </c>
      <c r="E16" s="113">
        <v>5042141</v>
      </c>
      <c r="F16" s="100">
        <v>3.8399999999999997E-2</v>
      </c>
      <c r="G16" s="101" t="s">
        <v>250</v>
      </c>
      <c r="H16" s="96">
        <v>6.8</v>
      </c>
      <c r="I16" s="99" t="s">
        <v>377</v>
      </c>
      <c r="J16" s="115">
        <v>43739</v>
      </c>
    </row>
    <row r="17" spans="1:10" ht="20.25" customHeight="1">
      <c r="A17" s="90" t="s">
        <v>254</v>
      </c>
      <c r="B17" s="98">
        <v>39744</v>
      </c>
      <c r="C17" s="94">
        <v>6826</v>
      </c>
      <c r="D17" s="118">
        <v>1820</v>
      </c>
      <c r="E17" s="118">
        <v>910.3</v>
      </c>
      <c r="F17" s="100">
        <v>3.8399999999999997E-2</v>
      </c>
      <c r="G17" s="101" t="s">
        <v>250</v>
      </c>
      <c r="H17" s="96">
        <v>0.5</v>
      </c>
      <c r="I17" s="99" t="s">
        <v>378</v>
      </c>
      <c r="J17" s="115">
        <v>41121</v>
      </c>
    </row>
    <row r="18" spans="1:10" ht="20.25" customHeight="1">
      <c r="A18" s="90" t="s">
        <v>252</v>
      </c>
      <c r="B18" s="98"/>
      <c r="C18" s="94"/>
      <c r="H18" s="96"/>
    </row>
    <row r="19" spans="1:10" ht="20.25" customHeight="1">
      <c r="A19" s="90" t="s">
        <v>253</v>
      </c>
      <c r="B19" s="98">
        <v>39744</v>
      </c>
      <c r="C19" s="94">
        <v>105737</v>
      </c>
      <c r="D19" s="114">
        <v>32189</v>
      </c>
      <c r="E19" s="114">
        <v>18817</v>
      </c>
      <c r="F19" s="100">
        <v>3.8399999999999997E-2</v>
      </c>
      <c r="G19" s="101" t="s">
        <v>250</v>
      </c>
      <c r="H19" s="96">
        <v>0.5</v>
      </c>
      <c r="I19" s="99" t="s">
        <v>379</v>
      </c>
      <c r="J19" s="115">
        <v>41275</v>
      </c>
    </row>
    <row r="20" spans="1:10" ht="20.25" customHeight="1">
      <c r="A20" s="90" t="s">
        <v>252</v>
      </c>
      <c r="B20" s="98"/>
      <c r="C20" s="94"/>
      <c r="D20" s="118"/>
      <c r="E20" s="118"/>
      <c r="H20" s="96"/>
    </row>
    <row r="21" spans="1:10" ht="20.25" customHeight="1">
      <c r="A21" s="90" t="s">
        <v>251</v>
      </c>
      <c r="B21" s="98">
        <v>39744</v>
      </c>
      <c r="C21" s="94">
        <v>103037</v>
      </c>
      <c r="D21" s="118">
        <v>20606.900000000001</v>
      </c>
      <c r="E21" s="114">
        <v>6868.4</v>
      </c>
      <c r="F21" s="100">
        <v>3.8399999999999997E-2</v>
      </c>
      <c r="G21" s="101" t="s">
        <v>250</v>
      </c>
      <c r="H21" s="96">
        <v>1</v>
      </c>
      <c r="I21" s="99" t="s">
        <v>380</v>
      </c>
      <c r="J21" s="115">
        <v>41121</v>
      </c>
    </row>
    <row r="22" spans="1:10" ht="20.25" customHeight="1">
      <c r="A22" s="108"/>
      <c r="B22" s="98"/>
      <c r="C22" s="94"/>
      <c r="D22" s="118"/>
      <c r="E22" s="118"/>
      <c r="H22" s="96"/>
    </row>
    <row r="23" spans="1:10" s="124" customFormat="1" ht="20.25" customHeight="1">
      <c r="A23" s="119" t="s">
        <v>249</v>
      </c>
      <c r="B23" s="98"/>
      <c r="C23" s="94"/>
      <c r="D23" s="120">
        <f>SUM(D8:D21)</f>
        <v>12234242.199999999</v>
      </c>
      <c r="E23" s="120">
        <f>SUM(E8:E21)</f>
        <v>11594786.100000001</v>
      </c>
      <c r="F23" s="121"/>
      <c r="G23" s="122"/>
      <c r="H23" s="96"/>
      <c r="I23" s="123"/>
      <c r="J23" s="123"/>
    </row>
    <row r="24" spans="1:10" ht="20.25" customHeight="1">
      <c r="A24" s="125"/>
      <c r="B24" s="98"/>
      <c r="C24" s="94"/>
      <c r="D24" s="118"/>
      <c r="H24" s="96"/>
    </row>
    <row r="25" spans="1:10" ht="20.25" customHeight="1">
      <c r="A25" s="108" t="s">
        <v>248</v>
      </c>
      <c r="B25" s="98"/>
      <c r="C25" s="94"/>
      <c r="D25" s="118"/>
      <c r="H25" s="96"/>
    </row>
    <row r="26" spans="1:10" ht="20.25" customHeight="1">
      <c r="A26" s="110" t="s">
        <v>247</v>
      </c>
      <c r="B26" s="98"/>
      <c r="C26" s="94"/>
      <c r="D26" s="118"/>
      <c r="H26" s="96"/>
    </row>
    <row r="27" spans="1:10" ht="20.25" customHeight="1">
      <c r="A27" s="108" t="s">
        <v>26</v>
      </c>
      <c r="B27" s="98"/>
      <c r="C27" s="94"/>
      <c r="D27" s="118"/>
      <c r="H27" s="96"/>
    </row>
    <row r="28" spans="1:10" ht="20.25" customHeight="1">
      <c r="A28" s="90" t="s">
        <v>246</v>
      </c>
      <c r="B28" s="102"/>
      <c r="C28" s="102"/>
      <c r="D28" s="102"/>
      <c r="E28" s="102"/>
      <c r="F28" s="102"/>
      <c r="G28" s="102"/>
      <c r="H28" s="102"/>
      <c r="J28" s="102"/>
    </row>
    <row r="29" spans="1:10" ht="20.25" customHeight="1">
      <c r="A29" s="90" t="s">
        <v>245</v>
      </c>
      <c r="B29" s="98">
        <v>34733</v>
      </c>
      <c r="C29" s="94">
        <v>6598147</v>
      </c>
      <c r="D29" s="114">
        <v>1663797.5</v>
      </c>
      <c r="E29" s="113">
        <v>1407828.7</v>
      </c>
      <c r="F29" s="100">
        <v>5.8400000000000001E-2</v>
      </c>
      <c r="G29" s="101" t="s">
        <v>216</v>
      </c>
      <c r="H29" s="96">
        <v>5.2</v>
      </c>
      <c r="I29" s="99" t="s">
        <v>381</v>
      </c>
      <c r="J29" s="115">
        <v>41275</v>
      </c>
    </row>
    <row r="30" spans="1:10" ht="20.25" customHeight="1">
      <c r="A30" s="90" t="s">
        <v>244</v>
      </c>
    </row>
    <row r="31" spans="1:10" ht="20.25" customHeight="1">
      <c r="A31" s="90" t="s">
        <v>243</v>
      </c>
      <c r="B31" s="98">
        <v>34890</v>
      </c>
      <c r="C31" s="94">
        <v>5201137</v>
      </c>
      <c r="D31" s="114">
        <v>1562619.6</v>
      </c>
      <c r="E31" s="113">
        <v>1388995.2</v>
      </c>
      <c r="F31" s="100">
        <v>5.8400000000000001E-2</v>
      </c>
      <c r="G31" s="101" t="s">
        <v>216</v>
      </c>
      <c r="H31" s="96">
        <v>6</v>
      </c>
      <c r="I31" s="99" t="s">
        <v>382</v>
      </c>
      <c r="J31" s="115">
        <v>42461</v>
      </c>
    </row>
    <row r="32" spans="1:10" ht="20.25" customHeight="1">
      <c r="A32" s="108" t="s">
        <v>97</v>
      </c>
      <c r="B32" s="98"/>
      <c r="C32" s="94"/>
      <c r="D32" s="118"/>
      <c r="E32" s="118"/>
      <c r="F32" s="126"/>
      <c r="H32" s="96"/>
    </row>
    <row r="33" spans="1:10" ht="20.25" customHeight="1">
      <c r="A33" s="90" t="s">
        <v>242</v>
      </c>
      <c r="B33" s="102"/>
      <c r="C33" s="102"/>
      <c r="D33" s="102"/>
      <c r="E33" s="102"/>
      <c r="F33" s="102"/>
      <c r="G33" s="102"/>
      <c r="H33" s="102"/>
      <c r="I33" s="102"/>
      <c r="J33" s="102"/>
    </row>
    <row r="34" spans="1:10" ht="20.25" customHeight="1">
      <c r="A34" s="90" t="s">
        <v>241</v>
      </c>
      <c r="B34" s="98">
        <v>34612</v>
      </c>
      <c r="C34" s="94">
        <v>3500000</v>
      </c>
      <c r="D34" s="114">
        <v>1034956</v>
      </c>
      <c r="E34" s="113">
        <v>1056949</v>
      </c>
      <c r="F34" s="100">
        <v>0.02</v>
      </c>
      <c r="G34" s="22" t="s">
        <v>298</v>
      </c>
      <c r="H34" s="96">
        <v>5.6</v>
      </c>
      <c r="I34" s="99" t="s">
        <v>420</v>
      </c>
      <c r="J34" s="115">
        <v>41790</v>
      </c>
    </row>
    <row r="35" spans="1:10" ht="20.25" customHeight="1">
      <c r="A35" s="90" t="s">
        <v>240</v>
      </c>
    </row>
    <row r="36" spans="1:10" ht="20.25" customHeight="1">
      <c r="A36" s="90" t="s">
        <v>239</v>
      </c>
      <c r="B36" s="98">
        <v>34612</v>
      </c>
      <c r="C36" s="94">
        <v>200000</v>
      </c>
      <c r="D36" s="114">
        <v>59476</v>
      </c>
      <c r="E36" s="127">
        <v>60740</v>
      </c>
      <c r="F36" s="100">
        <v>0.02</v>
      </c>
      <c r="G36" s="22" t="s">
        <v>298</v>
      </c>
      <c r="H36" s="96">
        <v>5.6</v>
      </c>
      <c r="I36" s="99" t="s">
        <v>420</v>
      </c>
      <c r="J36" s="115">
        <v>41790</v>
      </c>
    </row>
    <row r="37" spans="1:10" ht="20.25" customHeight="1">
      <c r="A37" s="90"/>
      <c r="B37" s="98"/>
      <c r="C37" s="94"/>
      <c r="D37" s="114"/>
      <c r="E37" s="114"/>
      <c r="H37" s="96"/>
    </row>
    <row r="38" spans="1:10" ht="20.25" customHeight="1">
      <c r="A38" s="108" t="s">
        <v>238</v>
      </c>
      <c r="B38" s="98"/>
      <c r="C38" s="94"/>
      <c r="D38" s="118"/>
      <c r="E38" s="118"/>
      <c r="H38" s="96"/>
    </row>
    <row r="39" spans="1:10" ht="20.25" customHeight="1">
      <c r="A39" s="108" t="s">
        <v>271</v>
      </c>
      <c r="B39" s="98"/>
      <c r="C39" s="94"/>
      <c r="D39" s="118"/>
      <c r="E39" s="118"/>
      <c r="H39" s="96"/>
    </row>
    <row r="40" spans="1:10" ht="30.75" customHeight="1">
      <c r="A40" s="90" t="s">
        <v>237</v>
      </c>
      <c r="B40" s="102"/>
      <c r="C40" s="102"/>
      <c r="D40" s="102"/>
      <c r="E40" s="102"/>
      <c r="F40" s="102"/>
      <c r="G40" s="102"/>
      <c r="H40" s="102"/>
      <c r="I40" s="102"/>
      <c r="J40" s="102"/>
    </row>
    <row r="41" spans="1:10" ht="20.25" customHeight="1">
      <c r="A41" s="90" t="s">
        <v>274</v>
      </c>
      <c r="B41" s="98">
        <v>38730</v>
      </c>
      <c r="C41" s="94">
        <v>3911822</v>
      </c>
      <c r="D41" s="114">
        <v>1676495.2</v>
      </c>
      <c r="E41" s="114">
        <v>1676495.2</v>
      </c>
      <c r="F41" s="100">
        <v>0.01</v>
      </c>
      <c r="G41" s="128" t="s">
        <v>272</v>
      </c>
      <c r="H41" s="96">
        <v>2.1</v>
      </c>
      <c r="I41" s="129" t="s">
        <v>383</v>
      </c>
      <c r="J41" s="115">
        <v>41876</v>
      </c>
    </row>
    <row r="42" spans="1:10" ht="26.25" customHeight="1">
      <c r="A42" s="90" t="s">
        <v>236</v>
      </c>
    </row>
    <row r="43" spans="1:10" ht="20.25" customHeight="1">
      <c r="A43" s="90" t="s">
        <v>274</v>
      </c>
      <c r="B43" s="98">
        <v>38730</v>
      </c>
      <c r="C43" s="94">
        <v>6217571</v>
      </c>
      <c r="D43" s="114">
        <v>3108785.5</v>
      </c>
      <c r="E43" s="114">
        <v>3108785.5</v>
      </c>
      <c r="F43" s="100">
        <v>0.01</v>
      </c>
      <c r="G43" s="128" t="s">
        <v>273</v>
      </c>
      <c r="H43" s="96">
        <v>3.1</v>
      </c>
      <c r="I43" s="129" t="s">
        <v>384</v>
      </c>
      <c r="J43" s="115">
        <v>41876</v>
      </c>
    </row>
    <row r="44" spans="1:10" ht="20.25" customHeight="1">
      <c r="A44" s="90"/>
      <c r="B44" s="98"/>
      <c r="C44" s="94"/>
      <c r="D44" s="118"/>
      <c r="E44" s="118"/>
      <c r="H44" s="96"/>
    </row>
    <row r="45" spans="1:10" s="134" customFormat="1" ht="20.25" customHeight="1">
      <c r="A45" s="130" t="s">
        <v>235</v>
      </c>
      <c r="B45" s="98"/>
      <c r="C45" s="94"/>
      <c r="D45" s="120">
        <f>SUM(D29:D44)</f>
        <v>9106129.8000000007</v>
      </c>
      <c r="E45" s="120">
        <f>SUM(E29:E44)</f>
        <v>8699793.5999999996</v>
      </c>
      <c r="F45" s="131"/>
      <c r="G45" s="132"/>
      <c r="H45" s="96"/>
      <c r="I45" s="133"/>
      <c r="J45" s="133"/>
    </row>
    <row r="46" spans="1:10" ht="20.25" customHeight="1">
      <c r="A46" s="104"/>
      <c r="B46" s="98"/>
      <c r="C46" s="94"/>
      <c r="D46" s="118"/>
      <c r="E46" s="118"/>
      <c r="H46" s="96"/>
    </row>
    <row r="47" spans="1:10" ht="20.25" customHeight="1">
      <c r="A47" s="135" t="s">
        <v>234</v>
      </c>
      <c r="B47" s="98"/>
      <c r="C47" s="94"/>
      <c r="D47" s="118"/>
      <c r="E47" s="118"/>
      <c r="H47" s="96"/>
    </row>
    <row r="48" spans="1:10" ht="20.25" customHeight="1">
      <c r="A48" s="108" t="s">
        <v>414</v>
      </c>
      <c r="B48" s="98"/>
      <c r="C48" s="94"/>
      <c r="D48" s="118"/>
      <c r="E48" s="118"/>
      <c r="H48" s="96"/>
    </row>
    <row r="49" spans="1:10" s="134" customFormat="1" ht="28.5" customHeight="1">
      <c r="A49" s="136" t="s">
        <v>233</v>
      </c>
      <c r="B49" s="98">
        <v>35277</v>
      </c>
      <c r="C49" s="94">
        <v>5318560</v>
      </c>
      <c r="D49" s="114">
        <v>1972024.6</v>
      </c>
      <c r="E49" s="114">
        <v>1619864.6</v>
      </c>
      <c r="F49" s="100">
        <v>0.04</v>
      </c>
      <c r="G49" s="22" t="s">
        <v>298</v>
      </c>
      <c r="H49" s="96">
        <v>4.8</v>
      </c>
      <c r="I49" s="97" t="s">
        <v>385</v>
      </c>
      <c r="J49" s="115">
        <v>42644</v>
      </c>
    </row>
    <row r="50" spans="1:10" ht="20.25" customHeight="1">
      <c r="A50" s="90" t="s">
        <v>232</v>
      </c>
      <c r="B50" s="98"/>
      <c r="C50" s="94"/>
      <c r="D50" s="114"/>
      <c r="E50" s="114"/>
      <c r="H50" s="96"/>
    </row>
    <row r="51" spans="1:10" ht="20.25" customHeight="1">
      <c r="A51" s="90"/>
      <c r="B51" s="98"/>
      <c r="C51" s="94"/>
      <c r="D51" s="114"/>
      <c r="E51" s="114"/>
      <c r="H51" s="96"/>
    </row>
    <row r="52" spans="1:10" ht="20.25" customHeight="1">
      <c r="A52" s="108" t="s">
        <v>278</v>
      </c>
      <c r="B52" s="98"/>
      <c r="C52" s="94"/>
      <c r="D52" s="114"/>
      <c r="E52" s="114"/>
      <c r="H52" s="96"/>
    </row>
    <row r="53" spans="1:10" ht="20.25" customHeight="1">
      <c r="A53" s="90" t="s">
        <v>231</v>
      </c>
      <c r="B53" s="98"/>
      <c r="C53" s="94"/>
      <c r="D53" s="114"/>
      <c r="E53" s="114"/>
      <c r="H53" s="96"/>
    </row>
    <row r="54" spans="1:10" s="134" customFormat="1" ht="28.5" customHeight="1">
      <c r="A54" s="136" t="s">
        <v>230</v>
      </c>
      <c r="B54" s="98">
        <v>37951</v>
      </c>
      <c r="C54" s="94">
        <v>1164369</v>
      </c>
      <c r="D54" s="114">
        <v>210980.3</v>
      </c>
      <c r="E54" s="114">
        <v>210980.3</v>
      </c>
      <c r="F54" s="100">
        <v>0.05</v>
      </c>
      <c r="G54" s="22" t="s">
        <v>298</v>
      </c>
      <c r="H54" s="96">
        <v>2.5</v>
      </c>
      <c r="I54" s="97" t="s">
        <v>386</v>
      </c>
      <c r="J54" s="115">
        <v>41240</v>
      </c>
    </row>
    <row r="55" spans="1:10" ht="20.25" customHeight="1">
      <c r="A55" s="90"/>
      <c r="B55" s="98"/>
      <c r="C55" s="94"/>
      <c r="D55" s="114"/>
      <c r="E55" s="114"/>
      <c r="H55" s="96"/>
    </row>
    <row r="56" spans="1:10" ht="20.25" customHeight="1">
      <c r="A56" s="108" t="s">
        <v>229</v>
      </c>
      <c r="B56" s="98"/>
      <c r="C56" s="94"/>
      <c r="D56" s="118"/>
      <c r="E56" s="118"/>
      <c r="H56" s="96"/>
    </row>
    <row r="57" spans="1:10" ht="20.25" customHeight="1">
      <c r="A57" s="110" t="s">
        <v>228</v>
      </c>
      <c r="B57" s="98"/>
      <c r="C57" s="94"/>
      <c r="D57" s="118"/>
      <c r="E57" s="118"/>
      <c r="H57" s="96"/>
    </row>
    <row r="58" spans="1:10" ht="20.25" customHeight="1">
      <c r="A58" s="108" t="s">
        <v>227</v>
      </c>
      <c r="B58" s="98"/>
      <c r="C58" s="94"/>
      <c r="D58" s="118"/>
      <c r="E58" s="118"/>
      <c r="H58" s="96"/>
    </row>
    <row r="59" spans="1:10" ht="20.25" customHeight="1">
      <c r="A59" s="90" t="s">
        <v>226</v>
      </c>
      <c r="B59" s="98"/>
      <c r="C59" s="94"/>
      <c r="D59" s="114"/>
      <c r="E59" s="114"/>
      <c r="H59" s="96"/>
      <c r="I59" s="99" t="s">
        <v>387</v>
      </c>
    </row>
    <row r="60" spans="1:10" s="139" customFormat="1" ht="32.25" customHeight="1">
      <c r="A60" s="137" t="s">
        <v>225</v>
      </c>
      <c r="B60" s="98">
        <v>37368</v>
      </c>
      <c r="C60" s="94">
        <v>44500000</v>
      </c>
      <c r="D60" s="114">
        <v>3268820.3</v>
      </c>
      <c r="E60" s="114">
        <v>1652387</v>
      </c>
      <c r="F60" s="138">
        <v>8.5000000000000006E-2</v>
      </c>
      <c r="G60" s="22" t="s">
        <v>298</v>
      </c>
      <c r="H60" s="96">
        <v>0.4</v>
      </c>
      <c r="I60" s="97"/>
      <c r="J60" s="115">
        <v>41121</v>
      </c>
    </row>
    <row r="61" spans="1:10" ht="20.25" customHeight="1">
      <c r="A61" s="90"/>
      <c r="B61" s="98"/>
      <c r="C61" s="94"/>
      <c r="D61" s="118"/>
      <c r="E61" s="118"/>
      <c r="H61" s="96"/>
    </row>
    <row r="62" spans="1:10" ht="20.25" customHeight="1">
      <c r="A62" s="108" t="s">
        <v>26</v>
      </c>
      <c r="B62" s="98"/>
      <c r="C62" s="94"/>
      <c r="D62" s="114"/>
      <c r="E62" s="114"/>
      <c r="H62" s="96"/>
    </row>
    <row r="63" spans="1:10" ht="20.25" customHeight="1">
      <c r="A63" s="90" t="s">
        <v>224</v>
      </c>
      <c r="B63" s="98"/>
      <c r="C63" s="94"/>
      <c r="D63" s="114"/>
      <c r="E63" s="114"/>
      <c r="H63" s="96"/>
    </row>
    <row r="64" spans="1:10" ht="27" customHeight="1">
      <c r="A64" s="90" t="s">
        <v>223</v>
      </c>
      <c r="B64" s="98">
        <v>31938</v>
      </c>
      <c r="C64" s="94">
        <v>4483576</v>
      </c>
      <c r="D64" s="114">
        <v>116684.6</v>
      </c>
      <c r="E64" s="114">
        <v>0</v>
      </c>
      <c r="F64" s="100">
        <v>2.5000000000000001E-2</v>
      </c>
      <c r="G64" s="22" t="s">
        <v>298</v>
      </c>
      <c r="H64" s="96">
        <v>0.8</v>
      </c>
      <c r="I64" s="129" t="s">
        <v>388</v>
      </c>
      <c r="J64" s="115">
        <v>41018</v>
      </c>
    </row>
    <row r="65" spans="1:10" ht="14.25" customHeight="1">
      <c r="A65" s="90" t="s">
        <v>222</v>
      </c>
      <c r="B65" s="98"/>
      <c r="C65" s="94"/>
      <c r="D65" s="114"/>
      <c r="E65" s="114"/>
      <c r="H65" s="96"/>
    </row>
    <row r="66" spans="1:10" ht="27" customHeight="1">
      <c r="A66" s="90" t="s">
        <v>221</v>
      </c>
      <c r="B66" s="98">
        <v>31800</v>
      </c>
      <c r="C66" s="94">
        <v>881526</v>
      </c>
      <c r="D66" s="114">
        <v>469153.4</v>
      </c>
      <c r="E66" s="114">
        <v>435648.4</v>
      </c>
      <c r="F66" s="100">
        <v>0.03</v>
      </c>
      <c r="G66" s="22" t="s">
        <v>298</v>
      </c>
      <c r="H66" s="96">
        <v>5.4</v>
      </c>
      <c r="I66" s="129" t="s">
        <v>389</v>
      </c>
      <c r="J66" s="115">
        <v>43282</v>
      </c>
    </row>
    <row r="67" spans="1:10" ht="17.25" customHeight="1">
      <c r="A67" s="90" t="s">
        <v>220</v>
      </c>
      <c r="B67" s="98"/>
      <c r="C67" s="94"/>
      <c r="D67" s="114"/>
      <c r="E67" s="114"/>
      <c r="H67" s="96"/>
    </row>
    <row r="68" spans="1:10" ht="27" customHeight="1">
      <c r="A68" s="90" t="s">
        <v>219</v>
      </c>
      <c r="B68" s="98">
        <v>34306</v>
      </c>
      <c r="C68" s="94">
        <v>2209644</v>
      </c>
      <c r="D68" s="114">
        <v>368273.9</v>
      </c>
      <c r="E68" s="114">
        <v>294619</v>
      </c>
      <c r="F68" s="100">
        <v>0.02</v>
      </c>
      <c r="G68" s="22" t="s">
        <v>298</v>
      </c>
      <c r="H68" s="96">
        <v>5.6</v>
      </c>
      <c r="I68" s="129" t="s">
        <v>421</v>
      </c>
      <c r="J68" s="115">
        <v>41730</v>
      </c>
    </row>
    <row r="69" spans="1:10" ht="15" customHeight="1">
      <c r="A69" s="90" t="s">
        <v>218</v>
      </c>
      <c r="B69" s="98"/>
      <c r="C69" s="94"/>
      <c r="D69" s="114"/>
      <c r="E69" s="114"/>
      <c r="H69" s="96"/>
    </row>
    <row r="70" spans="1:10" ht="27" customHeight="1">
      <c r="A70" s="90" t="s">
        <v>217</v>
      </c>
      <c r="B70" s="98">
        <v>35335</v>
      </c>
      <c r="C70" s="94">
        <v>2500000</v>
      </c>
      <c r="D70" s="114">
        <v>1500000</v>
      </c>
      <c r="E70" s="114">
        <v>1450000</v>
      </c>
      <c r="F70" s="100">
        <v>2.5000000000000001E-2</v>
      </c>
      <c r="G70" s="22" t="s">
        <v>298</v>
      </c>
      <c r="H70" s="96">
        <v>5.3</v>
      </c>
      <c r="I70" s="129" t="s">
        <v>390</v>
      </c>
      <c r="J70" s="115">
        <v>46023</v>
      </c>
    </row>
    <row r="71" spans="1:10" ht="15" customHeight="1">
      <c r="A71" s="90" t="s">
        <v>215</v>
      </c>
      <c r="B71" s="98"/>
      <c r="C71" s="94"/>
      <c r="D71" s="114"/>
      <c r="E71" s="114"/>
      <c r="H71" s="96"/>
    </row>
    <row r="72" spans="1:10" ht="27" customHeight="1">
      <c r="A72" s="90" t="s">
        <v>214</v>
      </c>
      <c r="B72" s="98">
        <v>36133</v>
      </c>
      <c r="C72" s="94">
        <v>2300000</v>
      </c>
      <c r="D72" s="114">
        <v>1066621.3999999999</v>
      </c>
      <c r="E72" s="114">
        <v>999891.8</v>
      </c>
      <c r="F72" s="100">
        <v>2.5000000000000001E-2</v>
      </c>
      <c r="G72" s="22" t="s">
        <v>298</v>
      </c>
      <c r="H72" s="96">
        <v>5.8</v>
      </c>
      <c r="I72" s="129" t="s">
        <v>391</v>
      </c>
      <c r="J72" s="115">
        <v>46296</v>
      </c>
    </row>
    <row r="73" spans="1:10" ht="15" customHeight="1">
      <c r="A73" s="90" t="s">
        <v>213</v>
      </c>
      <c r="B73" s="98"/>
      <c r="C73" s="94"/>
      <c r="D73" s="114"/>
      <c r="E73" s="114"/>
      <c r="H73" s="96"/>
    </row>
    <row r="74" spans="1:10" ht="27" customHeight="1">
      <c r="A74" s="90" t="s">
        <v>212</v>
      </c>
      <c r="B74" s="98">
        <v>36166</v>
      </c>
      <c r="C74" s="94">
        <v>2498054</v>
      </c>
      <c r="D74" s="114">
        <v>1798599</v>
      </c>
      <c r="E74" s="114">
        <v>1748637.9</v>
      </c>
      <c r="F74" s="100">
        <v>0.02</v>
      </c>
      <c r="G74" s="22" t="s">
        <v>298</v>
      </c>
      <c r="H74" s="96">
        <v>5.9</v>
      </c>
      <c r="I74" s="129" t="s">
        <v>392</v>
      </c>
      <c r="J74" s="115">
        <v>45200</v>
      </c>
    </row>
    <row r="75" spans="1:10" ht="11.25" customHeight="1">
      <c r="A75" s="108"/>
      <c r="B75" s="98"/>
      <c r="C75" s="94"/>
      <c r="D75" s="118"/>
      <c r="E75" s="118"/>
      <c r="H75" s="96"/>
    </row>
    <row r="76" spans="1:10" ht="20.25" customHeight="1">
      <c r="A76" s="108" t="s">
        <v>211</v>
      </c>
      <c r="B76" s="98"/>
      <c r="C76" s="94"/>
      <c r="D76" s="118"/>
      <c r="E76" s="118"/>
      <c r="H76" s="96"/>
    </row>
    <row r="77" spans="1:10" ht="20.25" customHeight="1">
      <c r="A77" s="90" t="s">
        <v>210</v>
      </c>
      <c r="B77" s="98">
        <v>29158</v>
      </c>
      <c r="C77" s="94">
        <v>576760</v>
      </c>
      <c r="D77" s="114">
        <v>188536.1</v>
      </c>
      <c r="E77" s="114">
        <v>192542.6</v>
      </c>
      <c r="F77" s="100">
        <v>0.01</v>
      </c>
      <c r="G77" s="22" t="s">
        <v>298</v>
      </c>
      <c r="H77" s="96">
        <v>11</v>
      </c>
      <c r="I77" s="99" t="s">
        <v>420</v>
      </c>
      <c r="J77" s="115">
        <v>43952</v>
      </c>
    </row>
    <row r="78" spans="1:10" ht="20.25" customHeight="1">
      <c r="A78" s="90" t="s">
        <v>209</v>
      </c>
      <c r="B78" s="98"/>
      <c r="C78" s="94"/>
      <c r="D78" s="114"/>
      <c r="E78" s="114"/>
      <c r="H78" s="96"/>
    </row>
    <row r="79" spans="1:10" ht="20.25" customHeight="1">
      <c r="A79" s="90"/>
      <c r="B79" s="98"/>
      <c r="C79" s="94"/>
      <c r="D79" s="114"/>
      <c r="E79" s="114"/>
      <c r="H79" s="96"/>
    </row>
    <row r="80" spans="1:10" ht="20.25" customHeight="1">
      <c r="A80" s="108" t="s">
        <v>136</v>
      </c>
      <c r="B80" s="98"/>
      <c r="C80" s="94"/>
      <c r="D80" s="118"/>
      <c r="E80" s="118"/>
      <c r="H80" s="96"/>
    </row>
    <row r="81" spans="1:10" ht="20.25" customHeight="1">
      <c r="A81" s="108" t="s">
        <v>208</v>
      </c>
      <c r="B81" s="98"/>
      <c r="C81" s="94"/>
      <c r="D81" s="118"/>
      <c r="E81" s="118"/>
      <c r="H81" s="96"/>
    </row>
    <row r="82" spans="1:10" ht="20.25" customHeight="1">
      <c r="A82" s="90" t="s">
        <v>207</v>
      </c>
      <c r="B82" s="98"/>
      <c r="C82" s="94"/>
      <c r="D82" s="114"/>
      <c r="E82" s="114"/>
      <c r="H82" s="96"/>
    </row>
    <row r="83" spans="1:10" ht="20.25" customHeight="1">
      <c r="A83" s="90" t="s">
        <v>206</v>
      </c>
      <c r="B83" s="98">
        <v>30696</v>
      </c>
      <c r="C83" s="94">
        <v>2000000</v>
      </c>
      <c r="D83" s="114">
        <v>200000</v>
      </c>
      <c r="E83" s="114">
        <v>200000</v>
      </c>
      <c r="F83" s="100">
        <v>0.02</v>
      </c>
      <c r="G83" s="101" t="s">
        <v>305</v>
      </c>
      <c r="H83" s="96">
        <v>10.5</v>
      </c>
      <c r="I83" s="99" t="s">
        <v>422</v>
      </c>
      <c r="J83" s="115" t="s">
        <v>306</v>
      </c>
    </row>
    <row r="84" spans="1:10" ht="20.25" customHeight="1">
      <c r="A84" s="90"/>
      <c r="B84" s="98"/>
      <c r="C84" s="94"/>
      <c r="D84" s="114"/>
      <c r="E84" s="114"/>
      <c r="H84" s="96"/>
    </row>
    <row r="85" spans="1:10" s="134" customFormat="1" ht="20.25" customHeight="1">
      <c r="A85" s="119" t="s">
        <v>205</v>
      </c>
      <c r="B85" s="98"/>
      <c r="C85" s="94"/>
      <c r="D85" s="140">
        <f>SUM(D60:D83)</f>
        <v>8976688.6999999993</v>
      </c>
      <c r="E85" s="140">
        <f>SUM(E60:E83)</f>
        <v>6973726.6999999993</v>
      </c>
      <c r="F85" s="131"/>
      <c r="G85" s="132"/>
      <c r="H85" s="96"/>
      <c r="I85" s="133"/>
      <c r="J85" s="133"/>
    </row>
    <row r="86" spans="1:10" ht="20.25" customHeight="1">
      <c r="A86" s="108"/>
      <c r="B86" s="98"/>
      <c r="C86" s="94"/>
      <c r="D86" s="114"/>
      <c r="E86" s="114"/>
      <c r="H86" s="96"/>
    </row>
    <row r="87" spans="1:10" ht="20.25" customHeight="1">
      <c r="A87" s="135" t="s">
        <v>204</v>
      </c>
      <c r="B87" s="98"/>
      <c r="C87" s="94"/>
      <c r="D87" s="118"/>
      <c r="E87" s="118"/>
      <c r="H87" s="96"/>
    </row>
    <row r="88" spans="1:10" ht="20.25" customHeight="1">
      <c r="A88" s="108" t="s">
        <v>203</v>
      </c>
      <c r="B88" s="98"/>
      <c r="C88" s="94"/>
      <c r="D88" s="118"/>
      <c r="E88" s="118"/>
      <c r="H88" s="96"/>
    </row>
    <row r="89" spans="1:10" ht="20.25" customHeight="1">
      <c r="A89" s="90" t="s">
        <v>202</v>
      </c>
      <c r="B89" s="98">
        <v>39864</v>
      </c>
      <c r="C89" s="94">
        <v>6934843.2999999998</v>
      </c>
      <c r="D89" s="114">
        <v>7215769</v>
      </c>
      <c r="E89" s="114">
        <v>7287820</v>
      </c>
      <c r="F89" s="100">
        <v>1.4999999999999999E-2</v>
      </c>
      <c r="G89" s="101" t="s">
        <v>201</v>
      </c>
      <c r="H89" s="96">
        <v>3.2</v>
      </c>
      <c r="I89" s="99" t="s">
        <v>423</v>
      </c>
      <c r="J89" s="115">
        <v>41690</v>
      </c>
    </row>
    <row r="90" spans="1:10" ht="20.25" customHeight="1">
      <c r="A90" s="90" t="s">
        <v>200</v>
      </c>
      <c r="B90" s="98"/>
      <c r="C90" s="94"/>
      <c r="D90" s="114"/>
      <c r="E90" s="114"/>
      <c r="H90" s="96"/>
    </row>
    <row r="91" spans="1:10" ht="20.25" customHeight="1">
      <c r="A91" s="90"/>
      <c r="B91" s="98"/>
      <c r="C91" s="94"/>
      <c r="D91" s="114"/>
      <c r="E91" s="114"/>
      <c r="H91" s="96"/>
    </row>
    <row r="92" spans="1:10" ht="20.25" customHeight="1">
      <c r="A92" s="90" t="s">
        <v>199</v>
      </c>
      <c r="B92" s="98"/>
      <c r="C92" s="94"/>
      <c r="D92" s="114">
        <v>27472513</v>
      </c>
      <c r="E92" s="114">
        <v>27745937</v>
      </c>
      <c r="G92" s="128"/>
      <c r="H92" s="96"/>
      <c r="I92" s="99" t="s">
        <v>277</v>
      </c>
    </row>
    <row r="93" spans="1:10" ht="20.25" customHeight="1">
      <c r="A93" s="90"/>
      <c r="B93" s="98"/>
      <c r="C93" s="94"/>
      <c r="D93" s="114"/>
      <c r="E93" s="114"/>
      <c r="H93" s="96"/>
    </row>
    <row r="94" spans="1:10" s="124" customFormat="1" ht="20.25" customHeight="1">
      <c r="A94" s="119" t="s">
        <v>198</v>
      </c>
      <c r="B94" s="98"/>
      <c r="C94" s="94"/>
      <c r="D94" s="120">
        <f t="shared" ref="D94:E94" si="0">SUM(D89:D92)</f>
        <v>34688282</v>
      </c>
      <c r="E94" s="120">
        <f t="shared" si="0"/>
        <v>35033757</v>
      </c>
      <c r="F94" s="121"/>
      <c r="G94" s="122"/>
      <c r="H94" s="96"/>
      <c r="I94" s="123"/>
      <c r="J94" s="123"/>
    </row>
    <row r="95" spans="1:10" ht="20.25" customHeight="1">
      <c r="A95" s="141"/>
      <c r="B95" s="98"/>
      <c r="C95" s="94"/>
      <c r="D95" s="142"/>
      <c r="E95" s="113"/>
      <c r="H95" s="96"/>
    </row>
    <row r="96" spans="1:10" s="124" customFormat="1" ht="20.25" customHeight="1">
      <c r="A96" s="143" t="s">
        <v>197</v>
      </c>
      <c r="B96" s="98"/>
      <c r="C96" s="94"/>
      <c r="D96" s="120">
        <f>+D94+D85+D49+D23+D54+D45</f>
        <v>67188347.599999994</v>
      </c>
      <c r="E96" s="120">
        <f>+E94+E85+E49+E23+E54+E45</f>
        <v>64132908.300000004</v>
      </c>
      <c r="F96" s="121"/>
      <c r="G96" s="122"/>
      <c r="H96" s="96"/>
      <c r="I96" s="123"/>
      <c r="J96" s="123"/>
    </row>
    <row r="97" spans="1:8" ht="20.25" customHeight="1">
      <c r="B97" s="98"/>
      <c r="C97" s="94"/>
      <c r="H97" s="96"/>
    </row>
    <row r="98" spans="1:8" ht="20.25" customHeight="1">
      <c r="A98" s="143" t="s">
        <v>275</v>
      </c>
      <c r="B98" s="98"/>
      <c r="C98" s="94"/>
      <c r="D98" s="120">
        <f>D96-D92</f>
        <v>39715834.599999994</v>
      </c>
      <c r="E98" s="145">
        <f>E96-E92</f>
        <v>36386971.300000004</v>
      </c>
      <c r="H98" s="96"/>
    </row>
    <row r="99" spans="1:8" ht="20.25" customHeight="1">
      <c r="B99" s="98"/>
      <c r="C99" s="94"/>
      <c r="D99" s="146"/>
      <c r="E99" s="146"/>
      <c r="H99" s="96"/>
    </row>
    <row r="100" spans="1:8">
      <c r="D100" s="146"/>
      <c r="E100" s="146"/>
    </row>
    <row r="101" spans="1:8">
      <c r="D101" s="146"/>
      <c r="E101" s="147"/>
    </row>
    <row r="103" spans="1:8">
      <c r="D103" s="146"/>
      <c r="E103" s="146"/>
    </row>
    <row r="104" spans="1:8">
      <c r="D104" s="146"/>
      <c r="E104" s="146"/>
    </row>
    <row r="105" spans="1:8">
      <c r="D105" s="146"/>
      <c r="E105" s="146"/>
    </row>
    <row r="107" spans="1:8">
      <c r="D107" s="148"/>
      <c r="E107" s="148"/>
    </row>
  </sheetData>
  <printOptions gridLines="1"/>
  <pageMargins left="0" right="0" top="1" bottom="1" header="0.5" footer="0.5"/>
  <pageSetup paperSize="5" scale="90" orientation="portrait" r:id="rId1"/>
  <rowBreaks count="1" manualBreakCount="1">
    <brk id="43" max="16383" man="1"/>
  </rowBreak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E32" sqref="E32"/>
    </sheetView>
  </sheetViews>
  <sheetFormatPr defaultColWidth="11.42578125" defaultRowHeight="12.75"/>
  <cols>
    <col min="1" max="1" width="32.85546875" customWidth="1"/>
    <col min="2" max="3" width="14" bestFit="1" customWidth="1"/>
  </cols>
  <sheetData>
    <row r="1" spans="1:6">
      <c r="A1" s="14" t="s">
        <v>287</v>
      </c>
    </row>
    <row r="2" spans="1:6">
      <c r="A2" s="13" t="s">
        <v>286</v>
      </c>
    </row>
    <row r="3" spans="1:6">
      <c r="A3" s="13"/>
    </row>
    <row r="4" spans="1:6">
      <c r="B4" s="4" t="s">
        <v>268</v>
      </c>
      <c r="C4" s="4" t="s">
        <v>267</v>
      </c>
      <c r="D4" s="3" t="s">
        <v>288</v>
      </c>
      <c r="E4" s="3"/>
      <c r="F4" s="10"/>
    </row>
    <row r="5" spans="1:6">
      <c r="B5" s="12"/>
      <c r="C5" s="12"/>
    </row>
    <row r="6" spans="1:6">
      <c r="A6" t="s">
        <v>294</v>
      </c>
      <c r="B6" s="11">
        <v>24065000</v>
      </c>
      <c r="C6" s="11">
        <v>27786500</v>
      </c>
    </row>
    <row r="7" spans="1:6">
      <c r="B7" s="11"/>
      <c r="C7" s="11"/>
    </row>
    <row r="8" spans="1:6">
      <c r="A8" t="s">
        <v>282</v>
      </c>
      <c r="B8" s="11">
        <v>87500000</v>
      </c>
      <c r="C8" s="11">
        <v>87500000</v>
      </c>
      <c r="D8" s="19"/>
    </row>
    <row r="9" spans="1:6">
      <c r="A9" t="s">
        <v>280</v>
      </c>
      <c r="B9" s="11">
        <v>11165500</v>
      </c>
      <c r="C9" s="11">
        <v>7935000</v>
      </c>
    </row>
    <row r="10" spans="1:6">
      <c r="A10" t="s">
        <v>281</v>
      </c>
      <c r="B10" s="11">
        <v>75513500</v>
      </c>
      <c r="C10" s="11">
        <v>78741000</v>
      </c>
    </row>
    <row r="11" spans="1:6">
      <c r="A11" t="s">
        <v>283</v>
      </c>
      <c r="B11" s="11">
        <v>821000</v>
      </c>
      <c r="C11" s="11">
        <v>824000</v>
      </c>
    </row>
    <row r="12" spans="1:6">
      <c r="B12" s="11"/>
      <c r="C12" s="11"/>
    </row>
    <row r="13" spans="1:6">
      <c r="A13" t="s">
        <v>284</v>
      </c>
      <c r="B13" s="11">
        <v>68400000</v>
      </c>
      <c r="C13" s="11">
        <v>68400000</v>
      </c>
    </row>
    <row r="14" spans="1:6">
      <c r="A14" t="s">
        <v>280</v>
      </c>
      <c r="B14" s="11">
        <v>41114000</v>
      </c>
      <c r="C14" s="11">
        <v>39141500</v>
      </c>
    </row>
    <row r="15" spans="1:6">
      <c r="A15" t="s">
        <v>281</v>
      </c>
      <c r="B15" s="11">
        <v>5000000</v>
      </c>
      <c r="C15" s="11">
        <v>5000000</v>
      </c>
    </row>
    <row r="16" spans="1:6">
      <c r="A16" t="s">
        <v>283</v>
      </c>
      <c r="B16" s="11">
        <v>22286000</v>
      </c>
      <c r="C16" s="11">
        <v>24258500</v>
      </c>
    </row>
    <row r="17" spans="1:4">
      <c r="B17" s="11"/>
      <c r="C17" s="11"/>
    </row>
    <row r="18" spans="1:4">
      <c r="A18" t="s">
        <v>289</v>
      </c>
      <c r="B18" s="11">
        <v>5000000</v>
      </c>
      <c r="C18" s="11">
        <v>5000000</v>
      </c>
    </row>
    <row r="19" spans="1:4">
      <c r="B19" s="11"/>
      <c r="C19" s="11"/>
    </row>
    <row r="20" spans="1:4">
      <c r="A20" t="s">
        <v>285</v>
      </c>
      <c r="B20" s="11">
        <v>5629500</v>
      </c>
      <c r="C20" s="11">
        <v>5250000</v>
      </c>
    </row>
    <row r="21" spans="1:4">
      <c r="A21" s="15" t="s">
        <v>290</v>
      </c>
      <c r="B21" s="11">
        <v>1752500</v>
      </c>
      <c r="C21" s="11">
        <v>1528500</v>
      </c>
      <c r="D21" s="18">
        <v>0.08</v>
      </c>
    </row>
    <row r="22" spans="1:4">
      <c r="A22" s="15" t="s">
        <v>295</v>
      </c>
      <c r="B22" s="11">
        <v>1527000</v>
      </c>
      <c r="C22" s="11">
        <v>1489500</v>
      </c>
      <c r="D22" s="18">
        <v>0.03</v>
      </c>
    </row>
    <row r="23" spans="1:4">
      <c r="A23" s="16" t="s">
        <v>291</v>
      </c>
      <c r="B23" s="11">
        <v>715500</v>
      </c>
      <c r="C23" s="11">
        <v>684500</v>
      </c>
      <c r="D23" s="18">
        <v>0.09</v>
      </c>
    </row>
    <row r="24" spans="1:4">
      <c r="A24" s="16" t="s">
        <v>292</v>
      </c>
      <c r="B24" s="11">
        <v>1134500</v>
      </c>
      <c r="C24" s="11">
        <v>1047500</v>
      </c>
      <c r="D24" s="18">
        <v>0.1</v>
      </c>
    </row>
    <row r="25" spans="1:4">
      <c r="A25" s="16" t="s">
        <v>293</v>
      </c>
      <c r="B25" s="11">
        <v>500000</v>
      </c>
      <c r="C25" s="11">
        <v>500000</v>
      </c>
      <c r="D25" s="18">
        <v>0.09</v>
      </c>
    </row>
    <row r="26" spans="1:4">
      <c r="B26" s="11"/>
      <c r="C26" s="11"/>
    </row>
    <row r="27" spans="1:4">
      <c r="A27" s="1" t="s">
        <v>141</v>
      </c>
      <c r="B27" s="17">
        <v>190594500</v>
      </c>
      <c r="C27" s="17">
        <v>193936500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CG External</vt:lpstr>
      <vt:lpstr>Other External</vt:lpstr>
      <vt:lpstr>Domestic</vt:lpstr>
      <vt:lpstr>'CG External'!Print_Area</vt:lpstr>
      <vt:lpstr>'Other External'!Print_Area</vt:lpstr>
      <vt:lpstr>'CG External'!Print_Titles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Perera</dc:creator>
  <cp:lastModifiedBy>juliap</cp:lastModifiedBy>
  <cp:lastPrinted>2012-10-10T21:07:17Z</cp:lastPrinted>
  <dcterms:created xsi:type="dcterms:W3CDTF">2012-03-26T15:10:41Z</dcterms:created>
  <dcterms:modified xsi:type="dcterms:W3CDTF">2012-10-10T21:40:42Z</dcterms:modified>
</cp:coreProperties>
</file>