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6DFDA5CA-4650-4C21-A839-F10F8761CDBF}" xr6:coauthVersionLast="47" xr6:coauthVersionMax="47" xr10:uidLastSave="{00000000-0000-0000-0000-000000000000}"/>
  <bookViews>
    <workbookView xWindow="-28920" yWindow="-210" windowWidth="29040" windowHeight="15720" xr2:uid="{00000000-000D-0000-FFFF-FFFF00000000}"/>
  </bookViews>
  <sheets>
    <sheet name="Monthly Monetary Aggregate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2" i="7" l="1"/>
  <c r="Y87" i="7"/>
  <c r="Y86" i="7"/>
  <c r="Y85" i="7" s="1"/>
  <c r="Y79" i="7"/>
  <c r="Y84" i="7" s="1"/>
  <c r="Y74" i="7"/>
  <c r="Y70" i="7"/>
  <c r="Y66" i="7"/>
  <c r="Y62" i="7"/>
  <c r="Y59" i="7" s="1"/>
  <c r="Y57" i="7"/>
  <c r="Y55" i="7" s="1"/>
  <c r="Y52" i="7"/>
  <c r="Y51" i="7"/>
  <c r="Y49" i="7" s="1"/>
  <c r="Y34" i="7"/>
  <c r="Y29" i="7"/>
  <c r="Y19" i="7"/>
  <c r="Y14" i="7"/>
  <c r="Y9" i="7"/>
  <c r="Y89" i="7" l="1"/>
  <c r="Y88" i="7" s="1"/>
  <c r="Y93" i="7" s="1"/>
  <c r="Y8" i="7"/>
  <c r="Y26" i="7" s="1"/>
  <c r="Y33" i="7" s="1"/>
  <c r="Y38" i="7" l="1"/>
</calcChain>
</file>

<file path=xl/sharedStrings.xml><?xml version="1.0" encoding="utf-8"?>
<sst xmlns="http://schemas.openxmlformats.org/spreadsheetml/2006/main" count="139" uniqueCount="137">
  <si>
    <t xml:space="preserve">    b)   Deposits in Foreign Currency</t>
  </si>
  <si>
    <t xml:space="preserve">    c)   Total Deposits (a + b)</t>
  </si>
  <si>
    <t xml:space="preserve">    d)   Advances from Central Bank</t>
  </si>
  <si>
    <t xml:space="preserve">    e)   Total Cash</t>
  </si>
  <si>
    <t xml:space="preserve">    f)   Total Cash/Deposits (%)</t>
  </si>
  <si>
    <t xml:space="preserve">    g)   Loans and Advances</t>
  </si>
  <si>
    <t xml:space="preserve">    h)   Advances/Deposits (%)</t>
  </si>
  <si>
    <t xml:space="preserve">    i)    Government Securities</t>
  </si>
  <si>
    <t xml:space="preserve">    a)   Deposit Liabilities </t>
  </si>
  <si>
    <t xml:space="preserve">    b)   Cash Excess/Deficiency(+/-)</t>
  </si>
  <si>
    <t xml:space="preserve">    a)   Demand Liabilities</t>
  </si>
  <si>
    <t xml:space="preserve">    b)    Foreign Assets</t>
  </si>
  <si>
    <t xml:space="preserve">    c)    External Assets Ratio</t>
  </si>
  <si>
    <t xml:space="preserve">    d)    Foreign Liabilities (Demand)</t>
  </si>
  <si>
    <t xml:space="preserve">    g)    Loans to Government</t>
  </si>
  <si>
    <t xml:space="preserve">    h)    Loans to Other Public Sector</t>
  </si>
  <si>
    <t xml:space="preserve">    i)     Claims on Private Sector</t>
  </si>
  <si>
    <t xml:space="preserve">    a)    Money Supply (M1)</t>
  </si>
  <si>
    <t xml:space="preserve">    c)    Money Supply M2 (a+b)</t>
  </si>
  <si>
    <t xml:space="preserve">    d)    Net Foreign Assets of the Banking System</t>
  </si>
  <si>
    <t xml:space="preserve">    e)    Net Domestic Credit</t>
  </si>
  <si>
    <t xml:space="preserve">    g)    Other Items (Net)</t>
  </si>
  <si>
    <t>Notes:</t>
  </si>
  <si>
    <t xml:space="preserve">    f)     Government Securities</t>
  </si>
  <si>
    <t xml:space="preserve">      $'000</t>
  </si>
  <si>
    <t xml:space="preserve">    k)   Foreign Assets</t>
  </si>
  <si>
    <t xml:space="preserve">    l)    Foreign Liabilities (Short-Term)</t>
  </si>
  <si>
    <t xml:space="preserve">    m)  Foreign Liabilities (Long-Term)</t>
  </si>
  <si>
    <t xml:space="preserve">    j)    Private Sector Securities</t>
  </si>
  <si>
    <t xml:space="preserve">    d)    Liquidity Excess/Deficiency(+/-)</t>
  </si>
  <si>
    <t xml:space="preserve">    c)    Securities Requirement Excess/Deficiency(+/-)</t>
  </si>
  <si>
    <t xml:space="preserve">      a)   Deposits in Local Currency</t>
  </si>
  <si>
    <t xml:space="preserve">                      Central Government</t>
  </si>
  <si>
    <t xml:space="preserve">                      Other Public Sector</t>
  </si>
  <si>
    <t xml:space="preserve">                      Private Sector</t>
  </si>
  <si>
    <t xml:space="preserve">                     Central Government</t>
  </si>
  <si>
    <t xml:space="preserve">                     Other Public Sector</t>
  </si>
  <si>
    <t xml:space="preserve">                     Private Sector</t>
  </si>
  <si>
    <t xml:space="preserve">               Time</t>
  </si>
  <si>
    <t xml:space="preserve">                    Central Government</t>
  </si>
  <si>
    <t xml:space="preserve">                    Other Public Sector</t>
  </si>
  <si>
    <t xml:space="preserve">                   1 Balance with CBB</t>
  </si>
  <si>
    <t xml:space="preserve">                   2 Vault Cash (Belize Dollars)</t>
  </si>
  <si>
    <t xml:space="preserve">                   3 Vault Cash (Foreign Currency)</t>
  </si>
  <si>
    <t xml:space="preserve">                    1 Central Government</t>
  </si>
  <si>
    <t xml:space="preserve">                    2 Other Public Sector</t>
  </si>
  <si>
    <t xml:space="preserve">                    3 Private Sector</t>
  </si>
  <si>
    <t xml:space="preserve">                  Actual Balances</t>
  </si>
  <si>
    <t xml:space="preserve">                  Required Balances</t>
  </si>
  <si>
    <t xml:space="preserve">                   Actual Balances</t>
  </si>
  <si>
    <t xml:space="preserve">                   Required Balances</t>
  </si>
  <si>
    <t xml:space="preserve">                  Actual Liquidity   </t>
  </si>
  <si>
    <t xml:space="preserve">                  Required Liquidity</t>
  </si>
  <si>
    <t xml:space="preserve">   III MONETARY AUTHORITIES</t>
  </si>
  <si>
    <t xml:space="preserve">               Currency Issue</t>
  </si>
  <si>
    <t xml:space="preserve">               Bankers Deposits </t>
  </si>
  <si>
    <t xml:space="preserve">               Other Public Sector Deposits</t>
  </si>
  <si>
    <t xml:space="preserve">   IV  MONETARY INDICATORS</t>
  </si>
  <si>
    <t xml:space="preserve">                1  Currency with the public</t>
  </si>
  <si>
    <t xml:space="preserve">                2  Demand Deposits </t>
  </si>
  <si>
    <t xml:space="preserve">                Net Foreign Assets of the Central Bank</t>
  </si>
  <si>
    <t xml:space="preserve">                Net Credit to Central Government</t>
  </si>
  <si>
    <t xml:space="preserve">                Credit to Other Public Sector</t>
  </si>
  <si>
    <t xml:space="preserve">                Credit to Private Sector</t>
  </si>
  <si>
    <t xml:space="preserve"> 7.  Any discrepancies in figures with those appearing in previous issues are due to subsequent revisions.</t>
  </si>
  <si>
    <t xml:space="preserve">               Central Government Deposits</t>
  </si>
  <si>
    <t xml:space="preserve">    e)    Foreign Liabilities (Long-Term)</t>
  </si>
  <si>
    <t xml:space="preserve">    f)     Central Bank Foreign Liabilities (Long-Term)</t>
  </si>
  <si>
    <t xml:space="preserve">      This was matched by a corresponding offset in the Central Bank’s foreign liabilities (long-term). </t>
  </si>
  <si>
    <t xml:space="preserve">                3  Savings/Chequing Deposits </t>
  </si>
  <si>
    <t>CENTRAL BANK OF BELIZE</t>
  </si>
  <si>
    <t>Monthly Monetary Aggregates</t>
  </si>
  <si>
    <t xml:space="preserve">   I  DOMESTIC BANKS</t>
  </si>
  <si>
    <t xml:space="preserve">   II DOMESTIC BANK AVERAGE LIQUIDITY </t>
  </si>
  <si>
    <t xml:space="preserve">                Net Foreign Assets of the Domestic Banks</t>
  </si>
  <si>
    <t xml:space="preserve"> 1.  Domestic banks' data on Social Security Board deposits are available on month-ends only.</t>
  </si>
  <si>
    <t xml:space="preserve"> 5.  Domestic banks' weekly data on holdings of approved liquid assets are the actual Wednesday figures, while the monthly data are the average of the four Wednesdays in the month.</t>
  </si>
  <si>
    <t xml:space="preserve"> 3.  Credit to other public sector bodies includes loans and advances from the Central Bank of Belize and the domestic banks.</t>
  </si>
  <si>
    <t xml:space="preserve"> 4.  Credit to the private sector includes loans and advances from the Central Bank of Belize and the domestic banks.</t>
  </si>
  <si>
    <t xml:space="preserve"> 6.  Net foreign assets of the domestic banks: total foreign assets of the domestic banks less short-term foreign liabilities.</t>
  </si>
  <si>
    <t xml:space="preserve"> 8.  Transactions associated with UHS loan with the Belize Bank are not included in this table.</t>
  </si>
  <si>
    <t>31/01/23</t>
  </si>
  <si>
    <t>28/02/23</t>
  </si>
  <si>
    <t>31/03/23</t>
  </si>
  <si>
    <t>30/04/23</t>
  </si>
  <si>
    <t>31/05/23</t>
  </si>
  <si>
    <t>30/06/23</t>
  </si>
  <si>
    <t>31/07/23</t>
  </si>
  <si>
    <t>31/08/23</t>
  </si>
  <si>
    <t>30/09/23</t>
  </si>
  <si>
    <t>31/10/23</t>
  </si>
  <si>
    <t>31/11/23</t>
  </si>
  <si>
    <t>31/12/23</t>
  </si>
  <si>
    <t>31/01/24</t>
  </si>
  <si>
    <t>29/02/24</t>
  </si>
  <si>
    <t>31/03/24</t>
  </si>
  <si>
    <t>30/04/24</t>
  </si>
  <si>
    <t>31/05/24</t>
  </si>
  <si>
    <t>30/06/24</t>
  </si>
  <si>
    <t>31/07/24</t>
  </si>
  <si>
    <t>31/08/24</t>
  </si>
  <si>
    <t>30/09/24</t>
  </si>
  <si>
    <t>31/10/24</t>
  </si>
  <si>
    <t>30/11/24</t>
  </si>
  <si>
    <t>31/12/24</t>
  </si>
  <si>
    <t>31/01/25</t>
  </si>
  <si>
    <t>28/02/25</t>
  </si>
  <si>
    <t>31/03/25</t>
  </si>
  <si>
    <t>30/04/25</t>
  </si>
  <si>
    <t>31/05/25</t>
  </si>
  <si>
    <t>30/06/25</t>
  </si>
  <si>
    <t>31/07/25</t>
  </si>
  <si>
    <t>31/08/25</t>
  </si>
  <si>
    <t xml:space="preserve">  </t>
  </si>
  <si>
    <t xml:space="preserve">              Demand (includes Savings/Chequing Accounts)</t>
  </si>
  <si>
    <t xml:space="preserve">                      of which: Social Security Board</t>
  </si>
  <si>
    <t xml:space="preserve">              Savings</t>
  </si>
  <si>
    <t xml:space="preserve">                     of which: Social Security Board</t>
  </si>
  <si>
    <t xml:space="preserve">                     of which: Central Government</t>
  </si>
  <si>
    <t xml:space="preserve">                     of which: Central Bank</t>
  </si>
  <si>
    <t xml:space="preserve">                     of which: 1) Treasury Bills</t>
  </si>
  <si>
    <t xml:space="preserve">                                     2) Treasury Notes</t>
  </si>
  <si>
    <t xml:space="preserve">                of which:  i)  Central Government</t>
  </si>
  <si>
    <t xml:space="preserve">                                 ii)  Central Bank</t>
  </si>
  <si>
    <t xml:space="preserve">                 of which: 1) Treasury Bills</t>
  </si>
  <si>
    <t xml:space="preserve">                                 2) Treasury Notes</t>
  </si>
  <si>
    <t xml:space="preserve">                                 3) Other</t>
  </si>
  <si>
    <t xml:space="preserve">    b)    Quasi-Money  (Savings+Time Deposits)</t>
  </si>
  <si>
    <t xml:space="preserve"> 2. Foreign assets of the Central Bank of Belize include Special Drawing Rights (SDR) allocations from the IMF of $56.0mn and $72.6mn, the first of which was assigned in August and September 2009, while the second was assigned on 23 August 2021.</t>
  </si>
  <si>
    <t>30/09/25</t>
  </si>
  <si>
    <t>31/10/25</t>
  </si>
  <si>
    <t>30/11/25</t>
  </si>
  <si>
    <t>31/12/25</t>
  </si>
  <si>
    <t>31/01/26</t>
  </si>
  <si>
    <t>28/02/26</t>
  </si>
  <si>
    <t>31/03/26</t>
  </si>
  <si>
    <t>30/04/26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</si>
</sst>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%\ "/>
    <numFmt numFmtId="166" formatCode="mm/dd/yy;@"/>
    <numFmt numFmtId="167" formatCode="[$-409]d\-mmm\-yy;@"/>
    <numFmt numFmtId="168" formatCode="[$-C09]dd\-mmm\-yy;@"/>
  </numFmts>
  <fonts count="15" x14ac:knownFonts="1">
    <font>
      <sz val="12"/>
      <name val="Times New Roman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sz val="10"/>
      <name val="Times New Roman"/>
      <family val="1"/>
    </font>
    <font>
      <sz val="8.5"/>
      <color theme="1"/>
      <name val="Arial"/>
      <family val="2"/>
    </font>
    <font>
      <sz val="12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9" fontId="13" fillId="0" borderId="0" applyFont="0" applyFill="0" applyBorder="0" applyAlignment="0" applyProtection="0"/>
  </cellStyleXfs>
  <cellXfs count="51">
    <xf numFmtId="0" fontId="0" fillId="0" borderId="0" xfId="0"/>
    <xf numFmtId="0" fontId="3" fillId="0" borderId="3" xfId="0" quotePrefix="1" applyFont="1" applyBorder="1" applyAlignment="1">
      <alignment horizontal="left"/>
    </xf>
    <xf numFmtId="0" fontId="4" fillId="0" borderId="0" xfId="0" applyFont="1"/>
    <xf numFmtId="0" fontId="7" fillId="0" borderId="0" xfId="0" applyFont="1"/>
    <xf numFmtId="0" fontId="1" fillId="0" borderId="1" xfId="0" applyFont="1" applyBorder="1" applyAlignment="1">
      <alignment horizontal="fill"/>
    </xf>
    <xf numFmtId="0" fontId="2" fillId="0" borderId="2" xfId="0" applyFont="1" applyBorder="1"/>
    <xf numFmtId="0" fontId="2" fillId="0" borderId="3" xfId="0" applyFont="1" applyBorder="1"/>
    <xf numFmtId="0" fontId="8" fillId="0" borderId="3" xfId="0" applyFont="1" applyBorder="1"/>
    <xf numFmtId="0" fontId="3" fillId="0" borderId="4" xfId="0" quotePrefix="1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37" fontId="0" fillId="0" borderId="0" xfId="0" applyNumberFormat="1"/>
    <xf numFmtId="37" fontId="2" fillId="0" borderId="9" xfId="0" quotePrefix="1" applyNumberFormat="1" applyFont="1" applyBorder="1" applyAlignment="1">
      <alignment horizontal="center"/>
    </xf>
    <xf numFmtId="37" fontId="2" fillId="0" borderId="8" xfId="0" quotePrefix="1" applyNumberFormat="1" applyFont="1" applyBorder="1" applyAlignment="1">
      <alignment horizontal="center"/>
    </xf>
    <xf numFmtId="0" fontId="1" fillId="0" borderId="0" xfId="0" applyFont="1"/>
    <xf numFmtId="37" fontId="2" fillId="0" borderId="0" xfId="0" applyNumberFormat="1" applyFont="1"/>
    <xf numFmtId="37" fontId="2" fillId="0" borderId="0" xfId="0" applyNumberFormat="1" applyFont="1" applyAlignment="1">
      <alignment horizontal="left" indent="1"/>
    </xf>
    <xf numFmtId="37" fontId="1" fillId="0" borderId="0" xfId="0" applyNumberFormat="1" applyFont="1"/>
    <xf numFmtId="37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right"/>
    </xf>
    <xf numFmtId="37" fontId="10" fillId="0" borderId="4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3" xfId="0" applyFont="1" applyBorder="1"/>
    <xf numFmtId="0" fontId="10" fillId="0" borderId="2" xfId="0" applyFont="1" applyBorder="1"/>
    <xf numFmtId="37" fontId="10" fillId="0" borderId="2" xfId="0" applyNumberFormat="1" applyFont="1" applyBorder="1" applyAlignment="1">
      <alignment horizontal="right"/>
    </xf>
    <xf numFmtId="37" fontId="10" fillId="0" borderId="10" xfId="0" applyNumberFormat="1" applyFont="1" applyBorder="1" applyAlignment="1">
      <alignment horizontal="right"/>
    </xf>
    <xf numFmtId="0" fontId="12" fillId="0" borderId="0" xfId="0" applyFont="1"/>
    <xf numFmtId="37" fontId="12" fillId="0" borderId="0" xfId="0" applyNumberFormat="1" applyFont="1"/>
    <xf numFmtId="164" fontId="12" fillId="0" borderId="0" xfId="0" applyNumberFormat="1" applyFont="1"/>
    <xf numFmtId="0" fontId="10" fillId="0" borderId="3" xfId="0" applyFont="1" applyBorder="1"/>
    <xf numFmtId="37" fontId="10" fillId="0" borderId="9" xfId="0" applyNumberFormat="1" applyFont="1" applyBorder="1" applyAlignment="1">
      <alignment horizontal="right"/>
    </xf>
    <xf numFmtId="167" fontId="4" fillId="0" borderId="11" xfId="0" applyNumberFormat="1" applyFont="1" applyBorder="1"/>
    <xf numFmtId="167" fontId="4" fillId="0" borderId="0" xfId="0" applyNumberFormat="1" applyFont="1"/>
    <xf numFmtId="168" fontId="4" fillId="0" borderId="11" xfId="0" applyNumberFormat="1" applyFont="1" applyBorder="1"/>
    <xf numFmtId="168" fontId="4" fillId="0" borderId="0" xfId="0" applyNumberFormat="1" applyFont="1"/>
    <xf numFmtId="37" fontId="4" fillId="0" borderId="0" xfId="0" applyNumberFormat="1" applyFont="1"/>
    <xf numFmtId="164" fontId="10" fillId="0" borderId="3" xfId="2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37" fontId="0" fillId="0" borderId="3" xfId="0" applyNumberFormat="1" applyBorder="1"/>
    <xf numFmtId="37" fontId="3" fillId="0" borderId="4" xfId="0" applyNumberFormat="1" applyFont="1" applyBorder="1" applyAlignment="1">
      <alignment horizontal="right"/>
    </xf>
    <xf numFmtId="0" fontId="10" fillId="0" borderId="0" xfId="0" applyFont="1"/>
    <xf numFmtId="37" fontId="2" fillId="0" borderId="4" xfId="0" quotePrefix="1" applyNumberFormat="1" applyFont="1" applyBorder="1" applyAlignment="1">
      <alignment horizontal="center"/>
    </xf>
    <xf numFmtId="166" fontId="9" fillId="0" borderId="4" xfId="0" quotePrefix="1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166" fontId="9" fillId="0" borderId="8" xfId="0" quotePrefix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4239-63A4-403E-98C7-A273F37448EB}">
  <dimension ref="A1:AO103"/>
  <sheetViews>
    <sheetView showGridLines="0" tabSelected="1" zoomScale="130" zoomScaleNormal="130" workbookViewId="0">
      <pane xSplit="1" ySplit="6" topLeftCell="AD7" activePane="bottomRight" state="frozen"/>
      <selection pane="topRight" activeCell="B1" sqref="B1"/>
      <selection pane="bottomLeft" activeCell="A7" sqref="A7"/>
      <selection pane="bottomRight"/>
    </sheetView>
  </sheetViews>
  <sheetFormatPr defaultRowHeight="15.75" x14ac:dyDescent="0.25"/>
  <cols>
    <col min="1" max="1" width="38.875" customWidth="1"/>
    <col min="2" max="6" width="9" hidden="1" customWidth="1"/>
    <col min="7" max="7" width="8.125" hidden="1" customWidth="1"/>
    <col min="8" max="9" width="9" hidden="1" customWidth="1"/>
    <col min="10" max="10" width="8.125" hidden="1" customWidth="1"/>
    <col min="11" max="12" width="9" hidden="1" customWidth="1"/>
    <col min="13" max="15" width="8.125" hidden="1" customWidth="1"/>
    <col min="16" max="16" width="8.125" bestFit="1" customWidth="1"/>
    <col min="17" max="18" width="8.125" hidden="1" customWidth="1"/>
    <col min="19" max="19" width="8.125" bestFit="1" customWidth="1"/>
    <col min="20" max="21" width="8.125" hidden="1" customWidth="1"/>
    <col min="22" max="22" width="8.125" bestFit="1" customWidth="1"/>
    <col min="23" max="24" width="8.125" hidden="1" customWidth="1"/>
    <col min="25" max="25" width="8.125" bestFit="1" customWidth="1"/>
    <col min="26" max="33" width="8.125" customWidth="1"/>
    <col min="34" max="38" width="9" customWidth="1"/>
  </cols>
  <sheetData>
    <row r="1" spans="1:41" x14ac:dyDescent="0.25">
      <c r="A1" s="3"/>
      <c r="AF1" s="14"/>
      <c r="AG1" s="14"/>
      <c r="AH1" s="14"/>
      <c r="AI1" s="14"/>
      <c r="AJ1" s="14"/>
      <c r="AK1" s="14"/>
    </row>
    <row r="2" spans="1:41" ht="14.25" customHeight="1" x14ac:dyDescent="0.25">
      <c r="A2" s="49" t="s">
        <v>70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14"/>
      <c r="AI2" s="14"/>
      <c r="AJ2" s="14"/>
      <c r="AK2" s="14"/>
    </row>
    <row r="3" spans="1:41" ht="12" customHeight="1" x14ac:dyDescent="0.25">
      <c r="A3" s="50" t="s">
        <v>71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14"/>
      <c r="AI3" s="14"/>
      <c r="AJ3" s="14"/>
      <c r="AK3" s="14"/>
    </row>
    <row r="4" spans="1:41" ht="12.95" customHeight="1" x14ac:dyDescent="0.25">
      <c r="A4" s="4"/>
      <c r="I4" s="15"/>
      <c r="AC4" s="16"/>
      <c r="AD4" s="16"/>
      <c r="AF4" s="14"/>
      <c r="AO4" s="44" t="s">
        <v>24</v>
      </c>
    </row>
    <row r="5" spans="1:41" ht="15.95" customHeight="1" x14ac:dyDescent="0.25">
      <c r="A5" s="5"/>
      <c r="B5" s="46">
        <v>2023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  <c r="N5" s="46">
        <v>2024</v>
      </c>
      <c r="O5" s="47"/>
      <c r="P5" s="47"/>
      <c r="Q5" s="47"/>
      <c r="R5" s="47"/>
      <c r="S5" s="47"/>
      <c r="T5" s="47"/>
      <c r="U5" s="47"/>
      <c r="V5" s="47"/>
      <c r="W5" s="47"/>
      <c r="X5" s="47"/>
      <c r="Y5" s="48"/>
      <c r="Z5" s="46">
        <v>2025</v>
      </c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8"/>
      <c r="AL5" s="46">
        <v>2026</v>
      </c>
      <c r="AM5" s="47"/>
      <c r="AN5" s="47"/>
      <c r="AO5" s="48"/>
    </row>
    <row r="6" spans="1:41" ht="15" customHeight="1" x14ac:dyDescent="0.25">
      <c r="A6" s="6"/>
      <c r="B6" s="12" t="s">
        <v>81</v>
      </c>
      <c r="C6" s="12" t="s">
        <v>82</v>
      </c>
      <c r="D6" s="13" t="s">
        <v>83</v>
      </c>
      <c r="E6" s="13" t="s">
        <v>84</v>
      </c>
      <c r="F6" s="13" t="s">
        <v>85</v>
      </c>
      <c r="G6" s="13" t="s">
        <v>86</v>
      </c>
      <c r="H6" s="13" t="s">
        <v>87</v>
      </c>
      <c r="I6" s="13" t="s">
        <v>88</v>
      </c>
      <c r="J6" s="13" t="s">
        <v>89</v>
      </c>
      <c r="K6" s="13" t="s">
        <v>90</v>
      </c>
      <c r="L6" s="13" t="s">
        <v>91</v>
      </c>
      <c r="M6" s="13" t="s">
        <v>92</v>
      </c>
      <c r="N6" s="13" t="s">
        <v>93</v>
      </c>
      <c r="O6" s="13" t="s">
        <v>94</v>
      </c>
      <c r="P6" s="13" t="s">
        <v>95</v>
      </c>
      <c r="Q6" s="13" t="s">
        <v>96</v>
      </c>
      <c r="R6" s="13" t="s">
        <v>97</v>
      </c>
      <c r="S6" s="13" t="s">
        <v>98</v>
      </c>
      <c r="T6" s="13" t="s">
        <v>99</v>
      </c>
      <c r="U6" s="13" t="s">
        <v>100</v>
      </c>
      <c r="V6" s="13" t="s">
        <v>101</v>
      </c>
      <c r="W6" s="13" t="s">
        <v>102</v>
      </c>
      <c r="X6" s="13" t="s">
        <v>103</v>
      </c>
      <c r="Y6" s="13" t="s">
        <v>104</v>
      </c>
      <c r="Z6" s="42" t="s">
        <v>105</v>
      </c>
      <c r="AA6" s="42" t="s">
        <v>106</v>
      </c>
      <c r="AB6" s="42" t="s">
        <v>107</v>
      </c>
      <c r="AC6" s="42" t="s">
        <v>108</v>
      </c>
      <c r="AD6" s="42" t="s">
        <v>109</v>
      </c>
      <c r="AE6" s="42" t="s">
        <v>110</v>
      </c>
      <c r="AF6" s="43" t="s">
        <v>111</v>
      </c>
      <c r="AG6" s="43" t="s">
        <v>112</v>
      </c>
      <c r="AH6" s="43" t="s">
        <v>129</v>
      </c>
      <c r="AI6" s="43" t="s">
        <v>130</v>
      </c>
      <c r="AJ6" s="43" t="s">
        <v>131</v>
      </c>
      <c r="AK6" s="43" t="s">
        <v>132</v>
      </c>
      <c r="AL6" s="43" t="s">
        <v>133</v>
      </c>
      <c r="AM6" s="43" t="s">
        <v>134</v>
      </c>
      <c r="AN6" s="45" t="s">
        <v>135</v>
      </c>
      <c r="AO6" s="45" t="s">
        <v>136</v>
      </c>
    </row>
    <row r="7" spans="1:41" s="26" customFormat="1" ht="12" customHeight="1" x14ac:dyDescent="0.2">
      <c r="A7" s="7" t="s">
        <v>72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21"/>
      <c r="Q7" s="22"/>
      <c r="R7" s="22"/>
      <c r="S7" s="21"/>
      <c r="T7" s="21"/>
      <c r="U7" s="23" t="s">
        <v>113</v>
      </c>
      <c r="V7" s="22"/>
      <c r="W7" s="22"/>
      <c r="X7" s="21"/>
      <c r="Y7" s="21"/>
      <c r="Z7" s="21"/>
      <c r="AA7" s="21"/>
      <c r="AB7" s="18"/>
      <c r="AC7" s="24"/>
      <c r="AD7" s="25"/>
      <c r="AE7" s="18"/>
      <c r="AF7" s="18"/>
      <c r="AG7" s="18"/>
      <c r="AH7" s="18"/>
      <c r="AI7" s="18"/>
      <c r="AJ7" s="18"/>
      <c r="AK7" s="18"/>
      <c r="AL7" s="18"/>
      <c r="AM7" s="18"/>
      <c r="AN7" s="22"/>
      <c r="AO7" s="22"/>
    </row>
    <row r="8" spans="1:41" s="26" customFormat="1" ht="12" customHeight="1" x14ac:dyDescent="0.2">
      <c r="A8" s="1" t="s">
        <v>31</v>
      </c>
      <c r="B8" s="18">
        <v>3554746</v>
      </c>
      <c r="C8" s="18">
        <v>3610627</v>
      </c>
      <c r="D8" s="18">
        <v>3681883</v>
      </c>
      <c r="E8" s="18">
        <v>3630555</v>
      </c>
      <c r="F8" s="18">
        <v>3667617</v>
      </c>
      <c r="G8" s="18">
        <v>3654773</v>
      </c>
      <c r="H8" s="18">
        <v>3655284</v>
      </c>
      <c r="I8" s="18">
        <v>3674576</v>
      </c>
      <c r="J8" s="18">
        <v>3654918</v>
      </c>
      <c r="K8" s="18">
        <v>3650503</v>
      </c>
      <c r="L8" s="18">
        <v>3664075</v>
      </c>
      <c r="M8" s="18">
        <v>3701460</v>
      </c>
      <c r="N8" s="18">
        <v>3733280</v>
      </c>
      <c r="O8" s="18">
        <v>3802587</v>
      </c>
      <c r="P8" s="18">
        <v>3876856</v>
      </c>
      <c r="Q8" s="18">
        <v>3899153</v>
      </c>
      <c r="R8" s="18">
        <v>3941655</v>
      </c>
      <c r="S8" s="18">
        <v>3920686</v>
      </c>
      <c r="T8" s="18">
        <v>3960174</v>
      </c>
      <c r="U8" s="18">
        <v>3997192</v>
      </c>
      <c r="V8" s="18">
        <v>3972091</v>
      </c>
      <c r="W8" s="18">
        <v>4034540</v>
      </c>
      <c r="X8" s="18">
        <v>4025234</v>
      </c>
      <c r="Y8" s="18">
        <f t="shared" ref="Y8" si="0">Y9+Y14+Y19</f>
        <v>4026909</v>
      </c>
      <c r="Z8" s="18">
        <v>4062503</v>
      </c>
      <c r="AA8" s="18">
        <v>4147476</v>
      </c>
      <c r="AB8" s="18">
        <v>4236046</v>
      </c>
      <c r="AC8" s="18">
        <v>4249689</v>
      </c>
      <c r="AD8" s="18">
        <v>4240481</v>
      </c>
      <c r="AE8" s="18">
        <v>4253295</v>
      </c>
      <c r="AF8" s="18">
        <v>4262387</v>
      </c>
      <c r="AG8" s="18">
        <v>4252459</v>
      </c>
      <c r="AH8" s="18">
        <v>4260827</v>
      </c>
      <c r="AI8" s="18">
        <v>4291128</v>
      </c>
      <c r="AJ8" s="18">
        <v>4306974</v>
      </c>
      <c r="AK8" s="18">
        <v>4349386</v>
      </c>
      <c r="AL8" s="18">
        <v>4399061</v>
      </c>
      <c r="AM8" s="18">
        <v>4465933</v>
      </c>
      <c r="AN8" s="18">
        <v>4592967</v>
      </c>
      <c r="AO8" s="18">
        <v>4603166</v>
      </c>
    </row>
    <row r="9" spans="1:41" s="26" customFormat="1" ht="12" customHeight="1" x14ac:dyDescent="0.2">
      <c r="A9" s="1" t="s">
        <v>114</v>
      </c>
      <c r="B9" s="18">
        <v>1809472</v>
      </c>
      <c r="C9" s="18">
        <v>1897461</v>
      </c>
      <c r="D9" s="18">
        <v>1939713</v>
      </c>
      <c r="E9" s="18">
        <v>1881717</v>
      </c>
      <c r="F9" s="18">
        <v>1920752</v>
      </c>
      <c r="G9" s="18">
        <v>1890114</v>
      </c>
      <c r="H9" s="18">
        <v>1887701</v>
      </c>
      <c r="I9" s="18">
        <v>1898284</v>
      </c>
      <c r="J9" s="18">
        <v>1868672</v>
      </c>
      <c r="K9" s="18">
        <v>1874221</v>
      </c>
      <c r="L9" s="18">
        <v>1883353</v>
      </c>
      <c r="M9" s="18">
        <v>1911451</v>
      </c>
      <c r="N9" s="18">
        <v>1926976</v>
      </c>
      <c r="O9" s="18">
        <v>1982688</v>
      </c>
      <c r="P9" s="18">
        <v>2024183</v>
      </c>
      <c r="Q9" s="18">
        <v>2044503</v>
      </c>
      <c r="R9" s="18">
        <v>2081547</v>
      </c>
      <c r="S9" s="18">
        <v>2042811</v>
      </c>
      <c r="T9" s="18">
        <v>2084230</v>
      </c>
      <c r="U9" s="18">
        <v>2111089</v>
      </c>
      <c r="V9" s="18">
        <v>2144929</v>
      </c>
      <c r="W9" s="18">
        <v>2509831</v>
      </c>
      <c r="X9" s="18">
        <v>2490559</v>
      </c>
      <c r="Y9" s="18">
        <f t="shared" ref="Y9" si="1">Y10+Y11+Y13</f>
        <v>2482523</v>
      </c>
      <c r="Z9" s="18">
        <v>2491115</v>
      </c>
      <c r="AA9" s="18">
        <v>2562668</v>
      </c>
      <c r="AB9" s="18">
        <v>2662388</v>
      </c>
      <c r="AC9" s="18">
        <v>2656806</v>
      </c>
      <c r="AD9" s="18">
        <v>2646661</v>
      </c>
      <c r="AE9" s="18">
        <v>2655413</v>
      </c>
      <c r="AF9" s="18">
        <v>2659762</v>
      </c>
      <c r="AG9" s="18">
        <v>2663892</v>
      </c>
      <c r="AH9" s="18">
        <v>2678394</v>
      </c>
      <c r="AI9" s="18">
        <v>2704066</v>
      </c>
      <c r="AJ9" s="18">
        <v>2733912</v>
      </c>
      <c r="AK9" s="18">
        <v>2766214</v>
      </c>
      <c r="AL9" s="18">
        <v>2800795</v>
      </c>
      <c r="AM9" s="18">
        <v>2856070</v>
      </c>
      <c r="AN9" s="18">
        <v>3110459</v>
      </c>
      <c r="AO9" s="18">
        <v>3082024</v>
      </c>
    </row>
    <row r="10" spans="1:41" s="26" customFormat="1" ht="12" customHeight="1" x14ac:dyDescent="0.2">
      <c r="A10" s="1" t="s">
        <v>32</v>
      </c>
      <c r="B10" s="18">
        <v>27376</v>
      </c>
      <c r="C10" s="18">
        <v>32069</v>
      </c>
      <c r="D10" s="18">
        <v>46189</v>
      </c>
      <c r="E10" s="18">
        <v>27348</v>
      </c>
      <c r="F10" s="18">
        <v>34494</v>
      </c>
      <c r="G10" s="18">
        <v>26955</v>
      </c>
      <c r="H10" s="18">
        <v>32531</v>
      </c>
      <c r="I10" s="18">
        <v>28046</v>
      </c>
      <c r="J10" s="18">
        <v>26018</v>
      </c>
      <c r="K10" s="18">
        <v>25869</v>
      </c>
      <c r="L10" s="18">
        <v>23889</v>
      </c>
      <c r="M10" s="18">
        <v>23930</v>
      </c>
      <c r="N10" s="18">
        <v>30092</v>
      </c>
      <c r="O10" s="18">
        <v>33222</v>
      </c>
      <c r="P10" s="18">
        <v>29772</v>
      </c>
      <c r="Q10" s="18">
        <v>50011</v>
      </c>
      <c r="R10" s="18">
        <v>71446</v>
      </c>
      <c r="S10" s="18">
        <v>76510</v>
      </c>
      <c r="T10" s="18">
        <v>83343</v>
      </c>
      <c r="U10" s="18">
        <v>84984</v>
      </c>
      <c r="V10" s="18">
        <v>80359</v>
      </c>
      <c r="W10" s="18">
        <v>84201</v>
      </c>
      <c r="X10" s="18">
        <v>88175</v>
      </c>
      <c r="Y10" s="18">
        <v>59209</v>
      </c>
      <c r="Z10" s="18">
        <v>60877</v>
      </c>
      <c r="AA10" s="18">
        <v>83851</v>
      </c>
      <c r="AB10" s="18">
        <v>88472</v>
      </c>
      <c r="AC10" s="18">
        <v>113903</v>
      </c>
      <c r="AD10" s="18">
        <v>115397</v>
      </c>
      <c r="AE10" s="18">
        <v>115814</v>
      </c>
      <c r="AF10" s="18">
        <v>117542</v>
      </c>
      <c r="AG10" s="18">
        <v>117357</v>
      </c>
      <c r="AH10" s="18">
        <v>117513</v>
      </c>
      <c r="AI10" s="18">
        <v>115960</v>
      </c>
      <c r="AJ10" s="18">
        <v>122711</v>
      </c>
      <c r="AK10" s="18">
        <v>94654</v>
      </c>
      <c r="AL10" s="18">
        <v>100970</v>
      </c>
      <c r="AM10" s="18">
        <v>110391</v>
      </c>
      <c r="AN10" s="18">
        <v>95676</v>
      </c>
      <c r="AO10" s="18">
        <v>94934</v>
      </c>
    </row>
    <row r="11" spans="1:41" s="26" customFormat="1" ht="12" customHeight="1" x14ac:dyDescent="0.2">
      <c r="A11" s="1" t="s">
        <v>33</v>
      </c>
      <c r="B11" s="18">
        <v>226518</v>
      </c>
      <c r="C11" s="18">
        <v>246399</v>
      </c>
      <c r="D11" s="18">
        <v>249091</v>
      </c>
      <c r="E11" s="18">
        <v>245056</v>
      </c>
      <c r="F11" s="18">
        <v>252590</v>
      </c>
      <c r="G11" s="18">
        <v>269418</v>
      </c>
      <c r="H11" s="18">
        <v>265123</v>
      </c>
      <c r="I11" s="18">
        <v>263493</v>
      </c>
      <c r="J11" s="18">
        <v>245085</v>
      </c>
      <c r="K11" s="18">
        <v>244046</v>
      </c>
      <c r="L11" s="18">
        <v>272055</v>
      </c>
      <c r="M11" s="18">
        <v>281405</v>
      </c>
      <c r="N11" s="18">
        <v>264345</v>
      </c>
      <c r="O11" s="18">
        <v>284879</v>
      </c>
      <c r="P11" s="18">
        <v>274842</v>
      </c>
      <c r="Q11" s="18">
        <v>288811</v>
      </c>
      <c r="R11" s="18">
        <v>285272</v>
      </c>
      <c r="S11" s="18">
        <v>282569</v>
      </c>
      <c r="T11" s="18">
        <v>285072</v>
      </c>
      <c r="U11" s="18">
        <v>291979</v>
      </c>
      <c r="V11" s="18">
        <v>313442</v>
      </c>
      <c r="W11" s="18">
        <v>325765</v>
      </c>
      <c r="X11" s="18">
        <v>337039</v>
      </c>
      <c r="Y11" s="18">
        <v>334698</v>
      </c>
      <c r="Z11" s="18">
        <v>342017</v>
      </c>
      <c r="AA11" s="18">
        <v>367385</v>
      </c>
      <c r="AB11" s="18">
        <v>380086</v>
      </c>
      <c r="AC11" s="18">
        <v>381281</v>
      </c>
      <c r="AD11" s="18">
        <v>376203</v>
      </c>
      <c r="AE11" s="18">
        <v>388445</v>
      </c>
      <c r="AF11" s="18">
        <v>399090</v>
      </c>
      <c r="AG11" s="18">
        <v>415343</v>
      </c>
      <c r="AH11" s="18">
        <v>417425</v>
      </c>
      <c r="AI11" s="18">
        <v>433028</v>
      </c>
      <c r="AJ11" s="18">
        <v>445538</v>
      </c>
      <c r="AK11" s="18">
        <v>437350</v>
      </c>
      <c r="AL11" s="18">
        <v>487408</v>
      </c>
      <c r="AM11" s="18">
        <v>532170</v>
      </c>
      <c r="AN11" s="18">
        <v>560111</v>
      </c>
      <c r="AO11" s="18">
        <v>500232</v>
      </c>
    </row>
    <row r="12" spans="1:41" s="26" customFormat="1" ht="12" customHeight="1" x14ac:dyDescent="0.2">
      <c r="A12" s="1" t="s">
        <v>115</v>
      </c>
      <c r="B12" s="18">
        <v>119383</v>
      </c>
      <c r="C12" s="18">
        <v>126170</v>
      </c>
      <c r="D12" s="18">
        <v>133259</v>
      </c>
      <c r="E12" s="18">
        <v>133287</v>
      </c>
      <c r="F12" s="18">
        <v>138821</v>
      </c>
      <c r="G12" s="18">
        <v>118543</v>
      </c>
      <c r="H12" s="18">
        <v>111980</v>
      </c>
      <c r="I12" s="18">
        <v>113881</v>
      </c>
      <c r="J12" s="18">
        <v>118377</v>
      </c>
      <c r="K12" s="18">
        <v>119831</v>
      </c>
      <c r="L12" s="18">
        <v>128780</v>
      </c>
      <c r="M12" s="18">
        <v>124461</v>
      </c>
      <c r="N12" s="18">
        <v>128374</v>
      </c>
      <c r="O12" s="18">
        <v>136194</v>
      </c>
      <c r="P12" s="18">
        <v>139586</v>
      </c>
      <c r="Q12" s="18">
        <v>135299</v>
      </c>
      <c r="R12" s="18">
        <v>144554</v>
      </c>
      <c r="S12" s="18">
        <v>150644</v>
      </c>
      <c r="T12" s="18">
        <v>153190</v>
      </c>
      <c r="U12" s="18">
        <v>150847</v>
      </c>
      <c r="V12" s="18">
        <v>180180</v>
      </c>
      <c r="W12" s="18">
        <v>189658</v>
      </c>
      <c r="X12" s="18">
        <v>202008</v>
      </c>
      <c r="Y12" s="18">
        <v>206066</v>
      </c>
      <c r="Z12" s="18">
        <v>206382</v>
      </c>
      <c r="AA12" s="18">
        <v>209213</v>
      </c>
      <c r="AB12" s="18">
        <v>217469</v>
      </c>
      <c r="AC12" s="18">
        <v>214353</v>
      </c>
      <c r="AD12" s="18">
        <v>217342</v>
      </c>
      <c r="AE12" s="18">
        <v>220786</v>
      </c>
      <c r="AF12" s="18">
        <v>231224</v>
      </c>
      <c r="AG12" s="18">
        <v>235010</v>
      </c>
      <c r="AH12" s="18">
        <v>235767</v>
      </c>
      <c r="AI12" s="18">
        <v>247028</v>
      </c>
      <c r="AJ12" s="18">
        <v>258355</v>
      </c>
      <c r="AK12" s="18">
        <v>264714</v>
      </c>
      <c r="AL12" s="18">
        <v>245796</v>
      </c>
      <c r="AM12" s="18">
        <v>215280</v>
      </c>
      <c r="AN12" s="18">
        <v>225148</v>
      </c>
      <c r="AO12" s="18">
        <v>166114</v>
      </c>
    </row>
    <row r="13" spans="1:41" s="26" customFormat="1" ht="12" customHeight="1" x14ac:dyDescent="0.2">
      <c r="A13" s="1" t="s">
        <v>34</v>
      </c>
      <c r="B13" s="18">
        <v>1555578</v>
      </c>
      <c r="C13" s="18">
        <v>1618993</v>
      </c>
      <c r="D13" s="18">
        <v>1644433</v>
      </c>
      <c r="E13" s="18">
        <v>1609313</v>
      </c>
      <c r="F13" s="18">
        <v>1633668</v>
      </c>
      <c r="G13" s="18">
        <v>1593741</v>
      </c>
      <c r="H13" s="18">
        <v>1590047</v>
      </c>
      <c r="I13" s="18">
        <v>1606745</v>
      </c>
      <c r="J13" s="18">
        <v>1597569</v>
      </c>
      <c r="K13" s="18">
        <v>1604306</v>
      </c>
      <c r="L13" s="18">
        <v>1587409</v>
      </c>
      <c r="M13" s="18">
        <v>1606116</v>
      </c>
      <c r="N13" s="18">
        <v>1632539</v>
      </c>
      <c r="O13" s="18">
        <v>1664587</v>
      </c>
      <c r="P13" s="18">
        <v>1719569</v>
      </c>
      <c r="Q13" s="18">
        <v>1705681</v>
      </c>
      <c r="R13" s="18">
        <v>1724829</v>
      </c>
      <c r="S13" s="18">
        <v>1683732</v>
      </c>
      <c r="T13" s="18">
        <v>1715815</v>
      </c>
      <c r="U13" s="18">
        <v>1734126</v>
      </c>
      <c r="V13" s="18">
        <v>1751128</v>
      </c>
      <c r="W13" s="18">
        <v>2099865</v>
      </c>
      <c r="X13" s="18">
        <v>2065345</v>
      </c>
      <c r="Y13" s="18">
        <v>2088616</v>
      </c>
      <c r="Z13" s="18">
        <v>2088221</v>
      </c>
      <c r="AA13" s="18">
        <v>2111432</v>
      </c>
      <c r="AB13" s="18">
        <v>2193830</v>
      </c>
      <c r="AC13" s="18">
        <v>2161622</v>
      </c>
      <c r="AD13" s="18">
        <v>2155061</v>
      </c>
      <c r="AE13" s="18">
        <v>2151154</v>
      </c>
      <c r="AF13" s="18">
        <v>2143130</v>
      </c>
      <c r="AG13" s="18">
        <v>2131192</v>
      </c>
      <c r="AH13" s="18">
        <v>2143456</v>
      </c>
      <c r="AI13" s="18">
        <v>2155078</v>
      </c>
      <c r="AJ13" s="18">
        <v>2165663</v>
      </c>
      <c r="AK13" s="18">
        <v>2234210</v>
      </c>
      <c r="AL13" s="18">
        <v>2212417</v>
      </c>
      <c r="AM13" s="18">
        <v>2213509</v>
      </c>
      <c r="AN13" s="18">
        <v>2454672</v>
      </c>
      <c r="AO13" s="18">
        <v>2486858</v>
      </c>
    </row>
    <row r="14" spans="1:41" s="26" customFormat="1" ht="12" customHeight="1" x14ac:dyDescent="0.2">
      <c r="A14" s="1" t="s">
        <v>116</v>
      </c>
      <c r="B14" s="18">
        <v>969856</v>
      </c>
      <c r="C14" s="18">
        <v>981805</v>
      </c>
      <c r="D14" s="18">
        <v>1009022</v>
      </c>
      <c r="E14" s="18">
        <v>1015420</v>
      </c>
      <c r="F14" s="18">
        <v>1013815</v>
      </c>
      <c r="G14" s="18">
        <v>1039240</v>
      </c>
      <c r="H14" s="18">
        <v>1040184</v>
      </c>
      <c r="I14" s="18">
        <v>1025493</v>
      </c>
      <c r="J14" s="18">
        <v>1029842</v>
      </c>
      <c r="K14" s="18">
        <v>1027875</v>
      </c>
      <c r="L14" s="18">
        <v>1038028</v>
      </c>
      <c r="M14" s="18">
        <v>1057246</v>
      </c>
      <c r="N14" s="18">
        <v>1066126</v>
      </c>
      <c r="O14" s="18">
        <v>1081669</v>
      </c>
      <c r="P14" s="18">
        <v>1103509</v>
      </c>
      <c r="Q14" s="18">
        <v>1107279</v>
      </c>
      <c r="R14" s="18">
        <v>1113943</v>
      </c>
      <c r="S14" s="18">
        <v>1127984</v>
      </c>
      <c r="T14" s="18">
        <v>1130413</v>
      </c>
      <c r="U14" s="18">
        <v>1134698</v>
      </c>
      <c r="V14" s="18">
        <v>1074420</v>
      </c>
      <c r="W14" s="18">
        <v>760409</v>
      </c>
      <c r="X14" s="18">
        <v>769982</v>
      </c>
      <c r="Y14" s="18">
        <f t="shared" ref="Y14" si="2">Y15+Y16+Y18</f>
        <v>783794</v>
      </c>
      <c r="Z14" s="18">
        <v>814709</v>
      </c>
      <c r="AA14" s="18">
        <v>830432</v>
      </c>
      <c r="AB14" s="18">
        <v>829051</v>
      </c>
      <c r="AC14" s="18">
        <v>853472</v>
      </c>
      <c r="AD14" s="18">
        <v>857146</v>
      </c>
      <c r="AE14" s="18">
        <v>862228</v>
      </c>
      <c r="AF14" s="18">
        <v>871648</v>
      </c>
      <c r="AG14" s="18">
        <v>872167</v>
      </c>
      <c r="AH14" s="18">
        <v>874433</v>
      </c>
      <c r="AI14" s="18">
        <v>895140</v>
      </c>
      <c r="AJ14" s="18">
        <v>902787</v>
      </c>
      <c r="AK14" s="18">
        <v>916526</v>
      </c>
      <c r="AL14" s="18">
        <v>927917</v>
      </c>
      <c r="AM14" s="18">
        <v>941081</v>
      </c>
      <c r="AN14" s="18">
        <v>818380</v>
      </c>
      <c r="AO14" s="18">
        <v>840755</v>
      </c>
    </row>
    <row r="15" spans="1:41" s="26" customFormat="1" ht="12" customHeight="1" x14ac:dyDescent="0.2">
      <c r="A15" s="1" t="s">
        <v>35</v>
      </c>
      <c r="B15" s="18">
        <v>3107</v>
      </c>
      <c r="C15" s="18">
        <v>4554</v>
      </c>
      <c r="D15" s="18">
        <v>4740</v>
      </c>
      <c r="E15" s="18">
        <v>5069</v>
      </c>
      <c r="F15" s="18">
        <v>5148</v>
      </c>
      <c r="G15" s="18">
        <v>5009</v>
      </c>
      <c r="H15" s="18">
        <v>4782</v>
      </c>
      <c r="I15" s="18">
        <v>4600</v>
      </c>
      <c r="J15" s="18">
        <v>3682</v>
      </c>
      <c r="K15" s="18">
        <v>2967</v>
      </c>
      <c r="L15" s="18">
        <v>2799</v>
      </c>
      <c r="M15" s="18">
        <v>2842</v>
      </c>
      <c r="N15" s="18">
        <v>4039</v>
      </c>
      <c r="O15" s="18">
        <v>4053</v>
      </c>
      <c r="P15" s="18">
        <v>3531</v>
      </c>
      <c r="Q15" s="18">
        <v>3658</v>
      </c>
      <c r="R15" s="18">
        <v>3081</v>
      </c>
      <c r="S15" s="18">
        <v>2563</v>
      </c>
      <c r="T15" s="18">
        <v>2568</v>
      </c>
      <c r="U15" s="18">
        <v>2723</v>
      </c>
      <c r="V15" s="18">
        <v>2439</v>
      </c>
      <c r="W15" s="18">
        <v>2521</v>
      </c>
      <c r="X15" s="18">
        <v>2550</v>
      </c>
      <c r="Y15" s="18">
        <v>2394</v>
      </c>
      <c r="Z15" s="18">
        <v>2720</v>
      </c>
      <c r="AA15" s="18">
        <v>1750</v>
      </c>
      <c r="AB15" s="18">
        <v>1397</v>
      </c>
      <c r="AC15" s="18">
        <v>1685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</row>
    <row r="16" spans="1:41" s="26" customFormat="1" ht="12" customHeight="1" x14ac:dyDescent="0.2">
      <c r="A16" s="1" t="s">
        <v>36</v>
      </c>
      <c r="B16" s="18">
        <v>46848</v>
      </c>
      <c r="C16" s="18">
        <v>46350</v>
      </c>
      <c r="D16" s="18">
        <v>47279</v>
      </c>
      <c r="E16" s="18">
        <v>47942</v>
      </c>
      <c r="F16" s="18">
        <v>48571</v>
      </c>
      <c r="G16" s="18">
        <v>47451</v>
      </c>
      <c r="H16" s="18">
        <v>44003</v>
      </c>
      <c r="I16" s="18">
        <v>45931</v>
      </c>
      <c r="J16" s="18">
        <v>47471</v>
      </c>
      <c r="K16" s="18">
        <v>47963</v>
      </c>
      <c r="L16" s="18">
        <v>48337</v>
      </c>
      <c r="M16" s="18">
        <v>48963</v>
      </c>
      <c r="N16" s="18">
        <v>50729</v>
      </c>
      <c r="O16" s="18">
        <v>51288</v>
      </c>
      <c r="P16" s="18">
        <v>50124</v>
      </c>
      <c r="Q16" s="18">
        <v>47638</v>
      </c>
      <c r="R16" s="18">
        <v>47797</v>
      </c>
      <c r="S16" s="18">
        <v>46213</v>
      </c>
      <c r="T16" s="18">
        <v>49083</v>
      </c>
      <c r="U16" s="18">
        <v>46686</v>
      </c>
      <c r="V16" s="18">
        <v>11834</v>
      </c>
      <c r="W16" s="18">
        <v>12360</v>
      </c>
      <c r="X16" s="18">
        <v>10448</v>
      </c>
      <c r="Y16" s="18">
        <v>10366</v>
      </c>
      <c r="Z16" s="18">
        <v>8993</v>
      </c>
      <c r="AA16" s="18">
        <v>8973</v>
      </c>
      <c r="AB16" s="18">
        <v>3986</v>
      </c>
      <c r="AC16" s="18">
        <v>3587</v>
      </c>
      <c r="AD16" s="18">
        <v>5090</v>
      </c>
      <c r="AE16" s="18">
        <v>5021</v>
      </c>
      <c r="AF16" s="18">
        <v>4965</v>
      </c>
      <c r="AG16" s="18">
        <v>5432</v>
      </c>
      <c r="AH16" s="18">
        <v>4617</v>
      </c>
      <c r="AI16" s="18">
        <v>4624</v>
      </c>
      <c r="AJ16" s="18">
        <v>5185</v>
      </c>
      <c r="AK16" s="18">
        <v>5156</v>
      </c>
      <c r="AL16" s="18">
        <v>5116</v>
      </c>
      <c r="AM16" s="18">
        <v>5059</v>
      </c>
      <c r="AN16" s="18">
        <v>5294</v>
      </c>
      <c r="AO16" s="18">
        <v>5814</v>
      </c>
    </row>
    <row r="17" spans="1:41" s="26" customFormat="1" ht="12" customHeight="1" x14ac:dyDescent="0.2">
      <c r="A17" s="1" t="s">
        <v>117</v>
      </c>
      <c r="B17" s="18">
        <v>30117</v>
      </c>
      <c r="C17" s="18">
        <v>30246</v>
      </c>
      <c r="D17" s="18">
        <v>30610</v>
      </c>
      <c r="E17" s="18">
        <v>30685</v>
      </c>
      <c r="F17" s="18">
        <v>30741</v>
      </c>
      <c r="G17" s="18">
        <v>31138</v>
      </c>
      <c r="H17" s="18">
        <v>29249</v>
      </c>
      <c r="I17" s="18">
        <v>30026</v>
      </c>
      <c r="J17" s="18">
        <v>30366</v>
      </c>
      <c r="K17" s="18">
        <v>30606</v>
      </c>
      <c r="L17" s="18">
        <v>30687</v>
      </c>
      <c r="M17" s="18">
        <v>31057</v>
      </c>
      <c r="N17" s="18">
        <v>31146</v>
      </c>
      <c r="O17" s="18">
        <v>31194</v>
      </c>
      <c r="P17" s="18">
        <v>30192</v>
      </c>
      <c r="Q17" s="18">
        <v>30244</v>
      </c>
      <c r="R17" s="18">
        <v>30339</v>
      </c>
      <c r="S17" s="18">
        <v>30601</v>
      </c>
      <c r="T17" s="18">
        <v>30651</v>
      </c>
      <c r="U17" s="18">
        <v>30689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</row>
    <row r="18" spans="1:41" s="26" customFormat="1" ht="12" customHeight="1" x14ac:dyDescent="0.2">
      <c r="A18" s="1" t="s">
        <v>37</v>
      </c>
      <c r="B18" s="18">
        <v>919901</v>
      </c>
      <c r="C18" s="18">
        <v>930901</v>
      </c>
      <c r="D18" s="18">
        <v>957003</v>
      </c>
      <c r="E18" s="18">
        <v>962409</v>
      </c>
      <c r="F18" s="18">
        <v>960096</v>
      </c>
      <c r="G18" s="18">
        <v>986780</v>
      </c>
      <c r="H18" s="18">
        <v>991399</v>
      </c>
      <c r="I18" s="18">
        <v>974962</v>
      </c>
      <c r="J18" s="18">
        <v>978689</v>
      </c>
      <c r="K18" s="18">
        <v>976945</v>
      </c>
      <c r="L18" s="18">
        <v>986892</v>
      </c>
      <c r="M18" s="18">
        <v>1005441</v>
      </c>
      <c r="N18" s="18">
        <v>1011358</v>
      </c>
      <c r="O18" s="18">
        <v>1026328</v>
      </c>
      <c r="P18" s="18">
        <v>1049854</v>
      </c>
      <c r="Q18" s="18">
        <v>1055983</v>
      </c>
      <c r="R18" s="18">
        <v>1063065</v>
      </c>
      <c r="S18" s="18">
        <v>1079208</v>
      </c>
      <c r="T18" s="18">
        <v>1078762</v>
      </c>
      <c r="U18" s="18">
        <v>1085289</v>
      </c>
      <c r="V18" s="18">
        <v>1060147</v>
      </c>
      <c r="W18" s="18">
        <v>745528</v>
      </c>
      <c r="X18" s="18">
        <v>756984</v>
      </c>
      <c r="Y18" s="18">
        <v>771034</v>
      </c>
      <c r="Z18" s="18">
        <v>802996</v>
      </c>
      <c r="AA18" s="18">
        <v>819709</v>
      </c>
      <c r="AB18" s="18">
        <v>823668</v>
      </c>
      <c r="AC18" s="18">
        <v>848200</v>
      </c>
      <c r="AD18" s="18">
        <v>852056</v>
      </c>
      <c r="AE18" s="18">
        <v>857207</v>
      </c>
      <c r="AF18" s="18">
        <v>866683</v>
      </c>
      <c r="AG18" s="18">
        <v>866735</v>
      </c>
      <c r="AH18" s="18">
        <v>869816</v>
      </c>
      <c r="AI18" s="18">
        <v>890516</v>
      </c>
      <c r="AJ18" s="18">
        <v>897602</v>
      </c>
      <c r="AK18" s="18">
        <v>911370</v>
      </c>
      <c r="AL18" s="18">
        <v>922801</v>
      </c>
      <c r="AM18" s="18">
        <v>936022</v>
      </c>
      <c r="AN18" s="18">
        <v>813086</v>
      </c>
      <c r="AO18" s="18">
        <v>834941</v>
      </c>
    </row>
    <row r="19" spans="1:41" s="26" customFormat="1" ht="12" customHeight="1" x14ac:dyDescent="0.2">
      <c r="A19" s="1" t="s">
        <v>38</v>
      </c>
      <c r="B19" s="18">
        <v>775418</v>
      </c>
      <c r="C19" s="18">
        <v>731361</v>
      </c>
      <c r="D19" s="18">
        <v>733148</v>
      </c>
      <c r="E19" s="18">
        <v>733418</v>
      </c>
      <c r="F19" s="18">
        <v>733050</v>
      </c>
      <c r="G19" s="18">
        <v>725419</v>
      </c>
      <c r="H19" s="18">
        <v>727399</v>
      </c>
      <c r="I19" s="18">
        <v>750799</v>
      </c>
      <c r="J19" s="18">
        <v>756404</v>
      </c>
      <c r="K19" s="18">
        <v>748407</v>
      </c>
      <c r="L19" s="18">
        <v>742694</v>
      </c>
      <c r="M19" s="18">
        <v>732763</v>
      </c>
      <c r="N19" s="18">
        <v>740178</v>
      </c>
      <c r="O19" s="18">
        <v>738230</v>
      </c>
      <c r="P19" s="18">
        <v>749164</v>
      </c>
      <c r="Q19" s="18">
        <v>747371</v>
      </c>
      <c r="R19" s="18">
        <v>746165</v>
      </c>
      <c r="S19" s="18">
        <v>749891</v>
      </c>
      <c r="T19" s="18">
        <v>745531</v>
      </c>
      <c r="U19" s="18">
        <v>751405</v>
      </c>
      <c r="V19" s="18">
        <v>752742</v>
      </c>
      <c r="W19" s="18">
        <v>764300</v>
      </c>
      <c r="X19" s="18">
        <v>764693</v>
      </c>
      <c r="Y19" s="18">
        <f t="shared" ref="Y19" si="3">Y20+Y21+Y23</f>
        <v>760592</v>
      </c>
      <c r="Z19" s="18">
        <v>756679</v>
      </c>
      <c r="AA19" s="18">
        <v>754376</v>
      </c>
      <c r="AB19" s="18">
        <v>744607</v>
      </c>
      <c r="AC19" s="18">
        <v>739411</v>
      </c>
      <c r="AD19" s="18">
        <v>736674</v>
      </c>
      <c r="AE19" s="18">
        <v>735654</v>
      </c>
      <c r="AF19" s="18">
        <v>730977</v>
      </c>
      <c r="AG19" s="18">
        <v>716400</v>
      </c>
      <c r="AH19" s="18">
        <v>708000</v>
      </c>
      <c r="AI19" s="18">
        <v>691922</v>
      </c>
      <c r="AJ19" s="18">
        <v>670275</v>
      </c>
      <c r="AK19" s="18">
        <v>666646</v>
      </c>
      <c r="AL19" s="18">
        <v>670349</v>
      </c>
      <c r="AM19" s="18">
        <v>668782</v>
      </c>
      <c r="AN19" s="18">
        <v>664128</v>
      </c>
      <c r="AO19" s="18">
        <v>680387</v>
      </c>
    </row>
    <row r="20" spans="1:41" s="26" customFormat="1" ht="12" customHeight="1" x14ac:dyDescent="0.2">
      <c r="A20" s="1" t="s">
        <v>39</v>
      </c>
      <c r="B20" s="18">
        <v>11233</v>
      </c>
      <c r="C20" s="18">
        <v>11233</v>
      </c>
      <c r="D20" s="18">
        <v>11235</v>
      </c>
      <c r="E20" s="18">
        <v>11236</v>
      </c>
      <c r="F20" s="18">
        <v>11236</v>
      </c>
      <c r="G20" s="18">
        <v>11238</v>
      </c>
      <c r="H20" s="18">
        <v>11250</v>
      </c>
      <c r="I20" s="18">
        <v>11260</v>
      </c>
      <c r="J20" s="18">
        <v>11261</v>
      </c>
      <c r="K20" s="18">
        <v>11262</v>
      </c>
      <c r="L20" s="18">
        <v>11262</v>
      </c>
      <c r="M20" s="18">
        <v>11265</v>
      </c>
      <c r="N20" s="18">
        <v>11277</v>
      </c>
      <c r="O20" s="18">
        <v>11277</v>
      </c>
      <c r="P20" s="18">
        <v>11278</v>
      </c>
      <c r="Q20" s="18">
        <v>11280</v>
      </c>
      <c r="R20" s="18">
        <v>11280</v>
      </c>
      <c r="S20" s="18">
        <v>11281</v>
      </c>
      <c r="T20" s="18">
        <v>9243</v>
      </c>
      <c r="U20" s="18">
        <v>11304</v>
      </c>
      <c r="V20" s="18">
        <v>11306</v>
      </c>
      <c r="W20" s="18">
        <v>11307</v>
      </c>
      <c r="X20" s="18">
        <v>11307</v>
      </c>
      <c r="Y20" s="18">
        <v>11310</v>
      </c>
      <c r="Z20" s="18">
        <v>9634</v>
      </c>
      <c r="AA20" s="18">
        <v>9634</v>
      </c>
      <c r="AB20" s="18">
        <v>9638</v>
      </c>
      <c r="AC20" s="18">
        <v>9637</v>
      </c>
      <c r="AD20" s="18">
        <v>9637</v>
      </c>
      <c r="AE20" s="18">
        <v>9641</v>
      </c>
      <c r="AF20" s="18">
        <v>9641</v>
      </c>
      <c r="AG20" s="18">
        <v>9641</v>
      </c>
      <c r="AH20" s="18">
        <v>9644</v>
      </c>
      <c r="AI20" s="18">
        <v>9644</v>
      </c>
      <c r="AJ20" s="18">
        <v>9644</v>
      </c>
      <c r="AK20" s="18">
        <v>9645</v>
      </c>
      <c r="AL20" s="18">
        <v>5171</v>
      </c>
      <c r="AM20" s="18">
        <v>5171</v>
      </c>
      <c r="AN20" s="18">
        <v>5174</v>
      </c>
      <c r="AO20" s="18">
        <v>5174</v>
      </c>
    </row>
    <row r="21" spans="1:41" s="26" customFormat="1" ht="12" customHeight="1" x14ac:dyDescent="0.2">
      <c r="A21" s="1" t="s">
        <v>40</v>
      </c>
      <c r="B21" s="18">
        <v>74776</v>
      </c>
      <c r="C21" s="18">
        <v>75067</v>
      </c>
      <c r="D21" s="18">
        <v>75069</v>
      </c>
      <c r="E21" s="18">
        <v>75104</v>
      </c>
      <c r="F21" s="18">
        <v>72662</v>
      </c>
      <c r="G21" s="18">
        <v>72728</v>
      </c>
      <c r="H21" s="18">
        <v>72910</v>
      </c>
      <c r="I21" s="18">
        <v>72973</v>
      </c>
      <c r="J21" s="18">
        <v>86974</v>
      </c>
      <c r="K21" s="18">
        <v>84440</v>
      </c>
      <c r="L21" s="18">
        <v>83587</v>
      </c>
      <c r="M21" s="18">
        <v>82309</v>
      </c>
      <c r="N21" s="18">
        <v>82430</v>
      </c>
      <c r="O21" s="18">
        <v>79238</v>
      </c>
      <c r="P21" s="18">
        <v>79240</v>
      </c>
      <c r="Q21" s="18">
        <v>79269</v>
      </c>
      <c r="R21" s="18">
        <v>78095</v>
      </c>
      <c r="S21" s="18">
        <v>78157</v>
      </c>
      <c r="T21" s="18">
        <v>73792</v>
      </c>
      <c r="U21" s="18">
        <v>72361</v>
      </c>
      <c r="V21" s="18">
        <v>67507</v>
      </c>
      <c r="W21" s="18">
        <v>65176</v>
      </c>
      <c r="X21" s="18">
        <v>65237</v>
      </c>
      <c r="Y21" s="18">
        <v>61990</v>
      </c>
      <c r="Z21" s="18">
        <v>61990</v>
      </c>
      <c r="AA21" s="18">
        <v>62167</v>
      </c>
      <c r="AB21" s="18">
        <v>62168</v>
      </c>
      <c r="AC21" s="18">
        <v>62167</v>
      </c>
      <c r="AD21" s="18">
        <v>59702</v>
      </c>
      <c r="AE21" s="18">
        <v>62228</v>
      </c>
      <c r="AF21" s="18">
        <v>62448</v>
      </c>
      <c r="AG21" s="18">
        <v>62448</v>
      </c>
      <c r="AH21" s="18">
        <v>62594</v>
      </c>
      <c r="AI21" s="18">
        <v>62594</v>
      </c>
      <c r="AJ21" s="18">
        <v>52651</v>
      </c>
      <c r="AK21" s="18">
        <v>52653</v>
      </c>
      <c r="AL21" s="18">
        <v>72779</v>
      </c>
      <c r="AM21" s="18">
        <v>72919</v>
      </c>
      <c r="AN21" s="18">
        <v>72921</v>
      </c>
      <c r="AO21" s="18">
        <v>92921</v>
      </c>
    </row>
    <row r="22" spans="1:41" s="26" customFormat="1" ht="12" customHeight="1" x14ac:dyDescent="0.2">
      <c r="A22" s="1" t="s">
        <v>117</v>
      </c>
      <c r="B22" s="18">
        <v>40842</v>
      </c>
      <c r="C22" s="18">
        <v>41035</v>
      </c>
      <c r="D22" s="18">
        <v>41035</v>
      </c>
      <c r="E22" s="18">
        <v>41035</v>
      </c>
      <c r="F22" s="18">
        <v>41035</v>
      </c>
      <c r="G22" s="18">
        <v>41035</v>
      </c>
      <c r="H22" s="18">
        <v>41217</v>
      </c>
      <c r="I22" s="18">
        <v>41217</v>
      </c>
      <c r="J22" s="18">
        <v>46504</v>
      </c>
      <c r="K22" s="18">
        <v>46504</v>
      </c>
      <c r="L22" s="18">
        <v>45217</v>
      </c>
      <c r="M22" s="18">
        <v>45217</v>
      </c>
      <c r="N22" s="18">
        <v>45217</v>
      </c>
      <c r="O22" s="18">
        <v>45403</v>
      </c>
      <c r="P22" s="18">
        <v>45403</v>
      </c>
      <c r="Q22" s="18">
        <v>45403</v>
      </c>
      <c r="R22" s="18">
        <v>45403</v>
      </c>
      <c r="S22" s="18">
        <v>45403</v>
      </c>
      <c r="T22" s="18">
        <v>45590</v>
      </c>
      <c r="U22" s="18">
        <v>45590</v>
      </c>
      <c r="V22" s="18">
        <v>45730</v>
      </c>
      <c r="W22" s="18">
        <v>45730</v>
      </c>
      <c r="X22" s="18">
        <v>45730</v>
      </c>
      <c r="Y22" s="18">
        <v>45730</v>
      </c>
      <c r="Z22" s="18">
        <v>45730</v>
      </c>
      <c r="AA22" s="18">
        <v>45907</v>
      </c>
      <c r="AB22" s="18">
        <v>45906</v>
      </c>
      <c r="AC22" s="18">
        <v>45906</v>
      </c>
      <c r="AD22" s="18">
        <v>45906</v>
      </c>
      <c r="AE22" s="18">
        <v>45906</v>
      </c>
      <c r="AF22" s="18">
        <v>46101</v>
      </c>
      <c r="AG22" s="18">
        <v>46100</v>
      </c>
      <c r="AH22" s="18">
        <v>46245</v>
      </c>
      <c r="AI22" s="18">
        <v>46245</v>
      </c>
      <c r="AJ22" s="18">
        <v>36245</v>
      </c>
      <c r="AK22" s="18">
        <v>36246</v>
      </c>
      <c r="AL22" s="18">
        <v>56245</v>
      </c>
      <c r="AM22" s="18">
        <v>56385</v>
      </c>
      <c r="AN22" s="18">
        <v>56385</v>
      </c>
      <c r="AO22" s="18">
        <v>56385</v>
      </c>
    </row>
    <row r="23" spans="1:41" s="26" customFormat="1" ht="12" customHeight="1" x14ac:dyDescent="0.2">
      <c r="A23" s="1" t="s">
        <v>37</v>
      </c>
      <c r="B23" s="18">
        <v>689409</v>
      </c>
      <c r="C23" s="18">
        <v>645061</v>
      </c>
      <c r="D23" s="18">
        <v>646844</v>
      </c>
      <c r="E23" s="18">
        <v>647078</v>
      </c>
      <c r="F23" s="18">
        <v>649152</v>
      </c>
      <c r="G23" s="18">
        <v>641453</v>
      </c>
      <c r="H23" s="18">
        <v>643239</v>
      </c>
      <c r="I23" s="18">
        <v>666566</v>
      </c>
      <c r="J23" s="18">
        <v>658169</v>
      </c>
      <c r="K23" s="18">
        <v>652705</v>
      </c>
      <c r="L23" s="18">
        <v>647845</v>
      </c>
      <c r="M23" s="18">
        <v>639189</v>
      </c>
      <c r="N23" s="18">
        <v>646471</v>
      </c>
      <c r="O23" s="18">
        <v>647715</v>
      </c>
      <c r="P23" s="18">
        <v>658646</v>
      </c>
      <c r="Q23" s="18">
        <v>656822</v>
      </c>
      <c r="R23" s="18">
        <v>656790</v>
      </c>
      <c r="S23" s="18">
        <v>660453</v>
      </c>
      <c r="T23" s="18">
        <v>662496</v>
      </c>
      <c r="U23" s="18">
        <v>667740</v>
      </c>
      <c r="V23" s="18">
        <v>673929</v>
      </c>
      <c r="W23" s="18">
        <v>687817</v>
      </c>
      <c r="X23" s="18">
        <v>688149</v>
      </c>
      <c r="Y23" s="18">
        <v>687292</v>
      </c>
      <c r="Z23" s="18">
        <v>685055</v>
      </c>
      <c r="AA23" s="18">
        <v>682575</v>
      </c>
      <c r="AB23" s="18">
        <v>672801</v>
      </c>
      <c r="AC23" s="18">
        <v>667607</v>
      </c>
      <c r="AD23" s="18">
        <v>667335</v>
      </c>
      <c r="AE23" s="18">
        <v>663785</v>
      </c>
      <c r="AF23" s="18">
        <v>658888</v>
      </c>
      <c r="AG23" s="18">
        <v>644311</v>
      </c>
      <c r="AH23" s="18">
        <v>635762</v>
      </c>
      <c r="AI23" s="18">
        <v>619684</v>
      </c>
      <c r="AJ23" s="18">
        <v>607980</v>
      </c>
      <c r="AK23" s="18">
        <v>604348</v>
      </c>
      <c r="AL23" s="18">
        <v>592399</v>
      </c>
      <c r="AM23" s="18">
        <v>590692</v>
      </c>
      <c r="AN23" s="18">
        <v>586033</v>
      </c>
      <c r="AO23" s="18">
        <v>582292</v>
      </c>
    </row>
    <row r="24" spans="1:41" s="26" customFormat="1" ht="12" customHeight="1" x14ac:dyDescent="0.2">
      <c r="A24" s="1" t="s">
        <v>0</v>
      </c>
      <c r="B24" s="18">
        <v>189749</v>
      </c>
      <c r="C24" s="18">
        <v>209438</v>
      </c>
      <c r="D24" s="18">
        <v>213276</v>
      </c>
      <c r="E24" s="18">
        <v>216269</v>
      </c>
      <c r="F24" s="18">
        <v>223671</v>
      </c>
      <c r="G24" s="18">
        <v>218245</v>
      </c>
      <c r="H24" s="18">
        <v>212746</v>
      </c>
      <c r="I24" s="18">
        <v>212923</v>
      </c>
      <c r="J24" s="18">
        <v>207909</v>
      </c>
      <c r="K24" s="18">
        <v>216176</v>
      </c>
      <c r="L24" s="18">
        <v>218360</v>
      </c>
      <c r="M24" s="18">
        <v>217868</v>
      </c>
      <c r="N24" s="18">
        <v>248905</v>
      </c>
      <c r="O24" s="18">
        <v>256883</v>
      </c>
      <c r="P24" s="18">
        <v>273744</v>
      </c>
      <c r="Q24" s="18">
        <v>266246</v>
      </c>
      <c r="R24" s="18">
        <v>268710</v>
      </c>
      <c r="S24" s="18">
        <v>275812</v>
      </c>
      <c r="T24" s="18">
        <v>279273</v>
      </c>
      <c r="U24" s="18">
        <v>273743</v>
      </c>
      <c r="V24" s="18">
        <v>268983</v>
      </c>
      <c r="W24" s="18">
        <v>275360</v>
      </c>
      <c r="X24" s="18">
        <v>275618</v>
      </c>
      <c r="Y24" s="18">
        <v>300812</v>
      </c>
      <c r="Z24" s="18">
        <v>337830</v>
      </c>
      <c r="AA24" s="18">
        <v>335071</v>
      </c>
      <c r="AB24" s="18">
        <v>326388</v>
      </c>
      <c r="AC24" s="18">
        <v>328403</v>
      </c>
      <c r="AD24" s="18">
        <v>315669</v>
      </c>
      <c r="AE24" s="18">
        <v>318193</v>
      </c>
      <c r="AF24" s="18">
        <v>295626</v>
      </c>
      <c r="AG24" s="18">
        <v>299286</v>
      </c>
      <c r="AH24" s="18">
        <v>285275</v>
      </c>
      <c r="AI24" s="18">
        <v>263176</v>
      </c>
      <c r="AJ24" s="18">
        <v>268285</v>
      </c>
      <c r="AK24" s="18">
        <v>268830</v>
      </c>
      <c r="AL24" s="18">
        <v>275906</v>
      </c>
      <c r="AM24" s="18">
        <v>271238</v>
      </c>
      <c r="AN24" s="18">
        <v>266515</v>
      </c>
      <c r="AO24" s="18">
        <v>262216</v>
      </c>
    </row>
    <row r="25" spans="1:41" s="26" customFormat="1" ht="12" customHeight="1" x14ac:dyDescent="0.2">
      <c r="A25" s="1" t="s">
        <v>118</v>
      </c>
      <c r="B25" s="18">
        <v>9263</v>
      </c>
      <c r="C25" s="18">
        <v>11189</v>
      </c>
      <c r="D25" s="18">
        <v>12835</v>
      </c>
      <c r="E25" s="18">
        <v>13439</v>
      </c>
      <c r="F25" s="18">
        <v>14213</v>
      </c>
      <c r="G25" s="18">
        <v>15271</v>
      </c>
      <c r="H25" s="18">
        <v>16456</v>
      </c>
      <c r="I25" s="18">
        <v>17140</v>
      </c>
      <c r="J25" s="18">
        <v>18345</v>
      </c>
      <c r="K25" s="18">
        <v>19353</v>
      </c>
      <c r="L25" s="18">
        <v>20182</v>
      </c>
      <c r="M25" s="18">
        <v>22400</v>
      </c>
      <c r="N25" s="18">
        <v>24710</v>
      </c>
      <c r="O25" s="18">
        <v>26155</v>
      </c>
      <c r="P25" s="18">
        <v>27341</v>
      </c>
      <c r="Q25" s="18">
        <v>27807</v>
      </c>
      <c r="R25" s="18">
        <v>28997</v>
      </c>
      <c r="S25" s="18">
        <v>30077</v>
      </c>
      <c r="T25" s="18">
        <v>31090</v>
      </c>
      <c r="U25" s="18">
        <v>33342</v>
      </c>
      <c r="V25" s="18">
        <v>34843</v>
      </c>
      <c r="W25" s="18">
        <v>35578</v>
      </c>
      <c r="X25" s="18">
        <v>35964</v>
      </c>
      <c r="Y25" s="18">
        <v>36552</v>
      </c>
      <c r="Z25" s="18">
        <v>37242</v>
      </c>
      <c r="AA25" s="18">
        <v>38575</v>
      </c>
      <c r="AB25" s="18">
        <v>33774</v>
      </c>
      <c r="AC25" s="18">
        <v>34284</v>
      </c>
      <c r="AD25" s="18">
        <v>34476</v>
      </c>
      <c r="AE25" s="18">
        <v>34491</v>
      </c>
      <c r="AF25" s="18">
        <v>34574</v>
      </c>
      <c r="AG25" s="18">
        <v>27574</v>
      </c>
      <c r="AH25" s="18">
        <v>27575</v>
      </c>
      <c r="AI25" s="18">
        <v>27790</v>
      </c>
      <c r="AJ25" s="18">
        <v>27790</v>
      </c>
      <c r="AK25" s="18">
        <v>27804</v>
      </c>
      <c r="AL25" s="18">
        <v>27826</v>
      </c>
      <c r="AM25" s="18">
        <v>27827</v>
      </c>
      <c r="AN25" s="18">
        <v>7830</v>
      </c>
      <c r="AO25" s="18">
        <v>7830</v>
      </c>
    </row>
    <row r="26" spans="1:41" s="26" customFormat="1" ht="12" customHeight="1" x14ac:dyDescent="0.2">
      <c r="A26" s="1" t="s">
        <v>1</v>
      </c>
      <c r="B26" s="18">
        <v>3744495</v>
      </c>
      <c r="C26" s="18">
        <v>3820065</v>
      </c>
      <c r="D26" s="18">
        <v>3895159</v>
      </c>
      <c r="E26" s="18">
        <v>3846824</v>
      </c>
      <c r="F26" s="18">
        <v>3891288</v>
      </c>
      <c r="G26" s="18">
        <v>3873018</v>
      </c>
      <c r="H26" s="18">
        <v>3868030</v>
      </c>
      <c r="I26" s="18">
        <v>3887499</v>
      </c>
      <c r="J26" s="18">
        <v>3862827</v>
      </c>
      <c r="K26" s="18">
        <v>3866679</v>
      </c>
      <c r="L26" s="18">
        <v>3882435</v>
      </c>
      <c r="M26" s="18">
        <v>3919328</v>
      </c>
      <c r="N26" s="18">
        <v>3982185</v>
      </c>
      <c r="O26" s="18">
        <v>4059470</v>
      </c>
      <c r="P26" s="18">
        <v>4150600</v>
      </c>
      <c r="Q26" s="18">
        <v>4165399</v>
      </c>
      <c r="R26" s="18">
        <v>4210365</v>
      </c>
      <c r="S26" s="18">
        <v>4196498</v>
      </c>
      <c r="T26" s="18">
        <v>4239447</v>
      </c>
      <c r="U26" s="18">
        <v>4270935</v>
      </c>
      <c r="V26" s="18">
        <v>4241074</v>
      </c>
      <c r="W26" s="18">
        <v>4309900</v>
      </c>
      <c r="X26" s="18">
        <v>4300852</v>
      </c>
      <c r="Y26" s="18">
        <f t="shared" ref="Y26" si="4">Y24+Y8</f>
        <v>4327721</v>
      </c>
      <c r="Z26" s="18">
        <v>4400333</v>
      </c>
      <c r="AA26" s="18">
        <v>4482547</v>
      </c>
      <c r="AB26" s="18">
        <v>4562434</v>
      </c>
      <c r="AC26" s="18">
        <v>4578092</v>
      </c>
      <c r="AD26" s="18">
        <v>4556150</v>
      </c>
      <c r="AE26" s="18">
        <v>4571488</v>
      </c>
      <c r="AF26" s="18">
        <v>4558013</v>
      </c>
      <c r="AG26" s="18">
        <v>4551745</v>
      </c>
      <c r="AH26" s="18">
        <v>4546102</v>
      </c>
      <c r="AI26" s="18">
        <v>4554304</v>
      </c>
      <c r="AJ26" s="18">
        <v>4575259</v>
      </c>
      <c r="AK26" s="18">
        <v>4618216</v>
      </c>
      <c r="AL26" s="18">
        <v>4674967</v>
      </c>
      <c r="AM26" s="18">
        <v>4737171</v>
      </c>
      <c r="AN26" s="18">
        <v>4859482</v>
      </c>
      <c r="AO26" s="18">
        <v>4865382</v>
      </c>
    </row>
    <row r="27" spans="1:41" s="26" customFormat="1" ht="12" customHeight="1" x14ac:dyDescent="0.2">
      <c r="A27" s="1" t="s">
        <v>119</v>
      </c>
      <c r="B27" s="18">
        <v>3568</v>
      </c>
      <c r="C27" s="18">
        <v>3783</v>
      </c>
      <c r="D27" s="18">
        <v>3755</v>
      </c>
      <c r="E27" s="18">
        <v>3733</v>
      </c>
      <c r="F27" s="18">
        <v>3654</v>
      </c>
      <c r="G27" s="18">
        <v>3946</v>
      </c>
      <c r="H27" s="18">
        <v>3078</v>
      </c>
      <c r="I27" s="18">
        <v>3157</v>
      </c>
      <c r="J27" s="18">
        <v>3084</v>
      </c>
      <c r="K27" s="18">
        <v>3439</v>
      </c>
      <c r="L27" s="18">
        <v>3771</v>
      </c>
      <c r="M27" s="18">
        <v>3705</v>
      </c>
      <c r="N27" s="18">
        <v>4451</v>
      </c>
      <c r="O27" s="18">
        <v>4379</v>
      </c>
      <c r="P27" s="18">
        <v>4813</v>
      </c>
      <c r="Q27" s="18">
        <v>4972</v>
      </c>
      <c r="R27" s="18">
        <v>4938</v>
      </c>
      <c r="S27" s="18">
        <v>2872</v>
      </c>
      <c r="T27" s="18">
        <v>2807</v>
      </c>
      <c r="U27" s="18">
        <v>2826</v>
      </c>
      <c r="V27" s="18">
        <v>2976</v>
      </c>
      <c r="W27" s="18">
        <v>3836</v>
      </c>
      <c r="X27" s="18">
        <v>3853</v>
      </c>
      <c r="Y27" s="18">
        <v>4086</v>
      </c>
      <c r="Z27" s="18">
        <v>2716</v>
      </c>
      <c r="AA27" s="18">
        <v>2664</v>
      </c>
      <c r="AB27" s="18">
        <v>2641</v>
      </c>
      <c r="AC27" s="18">
        <v>2691</v>
      </c>
      <c r="AD27" s="18">
        <v>4177</v>
      </c>
      <c r="AE27" s="18">
        <v>4137</v>
      </c>
      <c r="AF27" s="18">
        <v>4081</v>
      </c>
      <c r="AG27" s="18">
        <v>4565</v>
      </c>
      <c r="AH27" s="18">
        <v>4545</v>
      </c>
      <c r="AI27" s="18">
        <v>4534</v>
      </c>
      <c r="AJ27" s="18">
        <v>5106</v>
      </c>
      <c r="AK27" s="18">
        <v>5084</v>
      </c>
      <c r="AL27" s="18">
        <v>5043</v>
      </c>
      <c r="AM27" s="18">
        <v>4983</v>
      </c>
      <c r="AN27" s="18">
        <v>5184</v>
      </c>
      <c r="AO27" s="18">
        <v>5688</v>
      </c>
    </row>
    <row r="28" spans="1:41" s="26" customFormat="1" ht="12" customHeight="1" x14ac:dyDescent="0.2">
      <c r="A28" s="1" t="s">
        <v>2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0</v>
      </c>
    </row>
    <row r="29" spans="1:41" s="26" customFormat="1" ht="12" customHeight="1" x14ac:dyDescent="0.2">
      <c r="A29" s="1" t="s">
        <v>3</v>
      </c>
      <c r="B29" s="18">
        <v>825793</v>
      </c>
      <c r="C29" s="18">
        <v>849770</v>
      </c>
      <c r="D29" s="18">
        <v>874305</v>
      </c>
      <c r="E29" s="18">
        <v>795528</v>
      </c>
      <c r="F29" s="18">
        <v>874298</v>
      </c>
      <c r="G29" s="18">
        <v>851574</v>
      </c>
      <c r="H29" s="18">
        <v>872411</v>
      </c>
      <c r="I29" s="18">
        <v>872684</v>
      </c>
      <c r="J29" s="18">
        <v>868921</v>
      </c>
      <c r="K29" s="18">
        <v>879932</v>
      </c>
      <c r="L29" s="18">
        <v>885566</v>
      </c>
      <c r="M29" s="18">
        <v>862444</v>
      </c>
      <c r="N29" s="18">
        <v>830698</v>
      </c>
      <c r="O29" s="18">
        <v>861856</v>
      </c>
      <c r="P29" s="18">
        <v>848948</v>
      </c>
      <c r="Q29" s="18">
        <v>800507</v>
      </c>
      <c r="R29" s="18">
        <v>822034</v>
      </c>
      <c r="S29" s="18">
        <v>806979</v>
      </c>
      <c r="T29" s="18">
        <v>877632</v>
      </c>
      <c r="U29" s="18">
        <v>915817</v>
      </c>
      <c r="V29" s="18">
        <v>877645</v>
      </c>
      <c r="W29" s="18">
        <v>892657</v>
      </c>
      <c r="X29" s="18">
        <v>902377</v>
      </c>
      <c r="Y29" s="18">
        <f t="shared" ref="Y29" si="5">SUM(Y30:Y32)</f>
        <v>849943</v>
      </c>
      <c r="Z29" s="18">
        <v>859625</v>
      </c>
      <c r="AA29" s="18">
        <v>835521</v>
      </c>
      <c r="AB29" s="18">
        <v>895373</v>
      </c>
      <c r="AC29" s="18">
        <v>890313</v>
      </c>
      <c r="AD29" s="18">
        <v>881890</v>
      </c>
      <c r="AE29" s="18">
        <v>879198</v>
      </c>
      <c r="AF29" s="18">
        <v>852986</v>
      </c>
      <c r="AG29" s="18">
        <v>855477</v>
      </c>
      <c r="AH29" s="18">
        <v>880926</v>
      </c>
      <c r="AI29" s="18">
        <v>811189</v>
      </c>
      <c r="AJ29" s="18">
        <v>869573</v>
      </c>
      <c r="AK29" s="18">
        <v>924817</v>
      </c>
      <c r="AL29" s="18">
        <v>986586</v>
      </c>
      <c r="AM29" s="18">
        <v>954189</v>
      </c>
      <c r="AN29" s="18">
        <v>950637</v>
      </c>
      <c r="AO29" s="18">
        <v>927004</v>
      </c>
    </row>
    <row r="30" spans="1:41" s="26" customFormat="1" ht="12" customHeight="1" x14ac:dyDescent="0.2">
      <c r="A30" s="1" t="s">
        <v>41</v>
      </c>
      <c r="B30" s="18">
        <v>719120</v>
      </c>
      <c r="C30" s="18">
        <v>732773</v>
      </c>
      <c r="D30" s="18">
        <v>763834</v>
      </c>
      <c r="E30" s="18">
        <v>682807</v>
      </c>
      <c r="F30" s="18">
        <v>758844</v>
      </c>
      <c r="G30" s="18">
        <v>732441</v>
      </c>
      <c r="H30" s="18">
        <v>762773</v>
      </c>
      <c r="I30" s="18">
        <v>750019</v>
      </c>
      <c r="J30" s="18">
        <v>755566</v>
      </c>
      <c r="K30" s="18">
        <v>763134</v>
      </c>
      <c r="L30" s="18">
        <v>762194</v>
      </c>
      <c r="M30" s="18">
        <v>737104</v>
      </c>
      <c r="N30" s="18">
        <v>715104</v>
      </c>
      <c r="O30" s="18">
        <v>734038</v>
      </c>
      <c r="P30" s="18">
        <v>729371</v>
      </c>
      <c r="Q30" s="18">
        <v>677933</v>
      </c>
      <c r="R30" s="18">
        <v>713191</v>
      </c>
      <c r="S30" s="18">
        <v>697156</v>
      </c>
      <c r="T30" s="18">
        <v>766998</v>
      </c>
      <c r="U30" s="18">
        <v>786472</v>
      </c>
      <c r="V30" s="18">
        <v>767486</v>
      </c>
      <c r="W30" s="18">
        <v>775202</v>
      </c>
      <c r="X30" s="18">
        <v>788039</v>
      </c>
      <c r="Y30" s="18">
        <v>731912</v>
      </c>
      <c r="Z30" s="18">
        <v>724584</v>
      </c>
      <c r="AA30" s="18">
        <v>730942</v>
      </c>
      <c r="AB30" s="18">
        <v>786665</v>
      </c>
      <c r="AC30" s="18">
        <v>764057</v>
      </c>
      <c r="AD30" s="18">
        <v>771838</v>
      </c>
      <c r="AE30" s="18">
        <v>761451</v>
      </c>
      <c r="AF30" s="18">
        <v>684991</v>
      </c>
      <c r="AG30" s="18">
        <v>717604</v>
      </c>
      <c r="AH30" s="18">
        <v>748404</v>
      </c>
      <c r="AI30" s="18">
        <v>699304</v>
      </c>
      <c r="AJ30" s="18">
        <v>754389</v>
      </c>
      <c r="AK30" s="18">
        <v>785251</v>
      </c>
      <c r="AL30" s="18">
        <v>867762</v>
      </c>
      <c r="AM30" s="18">
        <v>835620</v>
      </c>
      <c r="AN30" s="18">
        <v>821520</v>
      </c>
      <c r="AO30" s="18">
        <v>794074</v>
      </c>
    </row>
    <row r="31" spans="1:41" s="26" customFormat="1" ht="12" customHeight="1" x14ac:dyDescent="0.2">
      <c r="A31" s="1" t="s">
        <v>42</v>
      </c>
      <c r="B31" s="18">
        <v>78162</v>
      </c>
      <c r="C31" s="18">
        <v>81340</v>
      </c>
      <c r="D31" s="18">
        <v>87711</v>
      </c>
      <c r="E31" s="18">
        <v>86451</v>
      </c>
      <c r="F31" s="18">
        <v>86462</v>
      </c>
      <c r="G31" s="18">
        <v>82867</v>
      </c>
      <c r="H31" s="18">
        <v>85612</v>
      </c>
      <c r="I31" s="18">
        <v>89242</v>
      </c>
      <c r="J31" s="18">
        <v>86657</v>
      </c>
      <c r="K31" s="18">
        <v>88367</v>
      </c>
      <c r="L31" s="18">
        <v>90639</v>
      </c>
      <c r="M31" s="18">
        <v>98790</v>
      </c>
      <c r="N31" s="18">
        <v>85477</v>
      </c>
      <c r="O31" s="18">
        <v>87601</v>
      </c>
      <c r="P31" s="18">
        <v>85401</v>
      </c>
      <c r="Q31" s="18">
        <v>81311</v>
      </c>
      <c r="R31" s="18">
        <v>81676</v>
      </c>
      <c r="S31" s="18">
        <v>86702</v>
      </c>
      <c r="T31" s="18">
        <v>87933</v>
      </c>
      <c r="U31" s="18">
        <v>88761</v>
      </c>
      <c r="V31" s="18">
        <v>87267</v>
      </c>
      <c r="W31" s="18">
        <v>93886</v>
      </c>
      <c r="X31" s="18">
        <v>92635</v>
      </c>
      <c r="Y31" s="18">
        <v>92491</v>
      </c>
      <c r="Z31" s="18">
        <v>88421</v>
      </c>
      <c r="AA31" s="18">
        <v>86751</v>
      </c>
      <c r="AB31" s="18">
        <v>88121</v>
      </c>
      <c r="AC31" s="18">
        <v>95905</v>
      </c>
      <c r="AD31" s="18">
        <v>87088</v>
      </c>
      <c r="AE31" s="18">
        <v>83469</v>
      </c>
      <c r="AF31" s="18">
        <v>151463</v>
      </c>
      <c r="AG31" s="18">
        <v>108378</v>
      </c>
      <c r="AH31" s="18">
        <v>104961</v>
      </c>
      <c r="AI31" s="18">
        <v>95464</v>
      </c>
      <c r="AJ31" s="18">
        <v>97738</v>
      </c>
      <c r="AK31" s="18">
        <v>114366</v>
      </c>
      <c r="AL31" s="18">
        <v>89192</v>
      </c>
      <c r="AM31" s="18">
        <v>89823</v>
      </c>
      <c r="AN31" s="18">
        <v>104000</v>
      </c>
      <c r="AO31" s="18">
        <v>96577</v>
      </c>
    </row>
    <row r="32" spans="1:41" s="26" customFormat="1" ht="12" customHeight="1" x14ac:dyDescent="0.2">
      <c r="A32" s="1" t="s">
        <v>43</v>
      </c>
      <c r="B32" s="18">
        <v>28511</v>
      </c>
      <c r="C32" s="18">
        <v>35657</v>
      </c>
      <c r="D32" s="18">
        <v>22760</v>
      </c>
      <c r="E32" s="18">
        <v>26270</v>
      </c>
      <c r="F32" s="18">
        <v>28992</v>
      </c>
      <c r="G32" s="18">
        <v>36266</v>
      </c>
      <c r="H32" s="18">
        <v>24026</v>
      </c>
      <c r="I32" s="18">
        <v>33423</v>
      </c>
      <c r="J32" s="18">
        <v>26698</v>
      </c>
      <c r="K32" s="18">
        <v>28431</v>
      </c>
      <c r="L32" s="18">
        <v>32733</v>
      </c>
      <c r="M32" s="18">
        <v>26550</v>
      </c>
      <c r="N32" s="18">
        <v>30117</v>
      </c>
      <c r="O32" s="18">
        <v>40217</v>
      </c>
      <c r="P32" s="18">
        <v>34176</v>
      </c>
      <c r="Q32" s="18">
        <v>41263</v>
      </c>
      <c r="R32" s="18">
        <v>27167</v>
      </c>
      <c r="S32" s="18">
        <v>23121</v>
      </c>
      <c r="T32" s="18">
        <v>22701</v>
      </c>
      <c r="U32" s="18">
        <v>40584</v>
      </c>
      <c r="V32" s="18">
        <v>22892</v>
      </c>
      <c r="W32" s="18">
        <v>23569</v>
      </c>
      <c r="X32" s="18">
        <v>21703</v>
      </c>
      <c r="Y32" s="18">
        <v>25540</v>
      </c>
      <c r="Z32" s="18">
        <v>46620</v>
      </c>
      <c r="AA32" s="18">
        <v>17828</v>
      </c>
      <c r="AB32" s="18">
        <v>20587</v>
      </c>
      <c r="AC32" s="18">
        <v>30351</v>
      </c>
      <c r="AD32" s="18">
        <v>22964</v>
      </c>
      <c r="AE32" s="18">
        <v>34278</v>
      </c>
      <c r="AF32" s="18">
        <v>16532</v>
      </c>
      <c r="AG32" s="18">
        <v>29495</v>
      </c>
      <c r="AH32" s="18">
        <v>27561</v>
      </c>
      <c r="AI32" s="18">
        <v>16421</v>
      </c>
      <c r="AJ32" s="18">
        <v>17446</v>
      </c>
      <c r="AK32" s="18">
        <v>25200</v>
      </c>
      <c r="AL32" s="18">
        <v>29632</v>
      </c>
      <c r="AM32" s="18">
        <v>28746</v>
      </c>
      <c r="AN32" s="18">
        <v>25117</v>
      </c>
      <c r="AO32" s="18">
        <v>36353</v>
      </c>
    </row>
    <row r="33" spans="1:41" s="28" customFormat="1" ht="12" customHeight="1" x14ac:dyDescent="0.2">
      <c r="A33" s="1" t="s">
        <v>4</v>
      </c>
      <c r="B33" s="36">
        <v>0.22053521235840881</v>
      </c>
      <c r="C33" s="36">
        <v>0.22244909445258129</v>
      </c>
      <c r="D33" s="36">
        <v>0.22445938663864556</v>
      </c>
      <c r="E33" s="36">
        <v>0.20680124695073129</v>
      </c>
      <c r="F33" s="36">
        <v>0.22468087687161681</v>
      </c>
      <c r="G33" s="36">
        <v>0.21987349400390083</v>
      </c>
      <c r="H33" s="36">
        <v>0.22554401077551106</v>
      </c>
      <c r="I33" s="36">
        <v>0.22448468797033774</v>
      </c>
      <c r="J33" s="36">
        <v>0.22494432186582522</v>
      </c>
      <c r="K33" s="36">
        <v>0.22756789482654236</v>
      </c>
      <c r="L33" s="36">
        <v>0.22809551222364316</v>
      </c>
      <c r="M33" s="36">
        <v>0.22004894716645301</v>
      </c>
      <c r="N33" s="36">
        <v>0.20860356814161071</v>
      </c>
      <c r="O33" s="36">
        <v>0.21230751797648462</v>
      </c>
      <c r="P33" s="36">
        <v>0.20453621163205321</v>
      </c>
      <c r="Q33" s="36">
        <v>0.19218014888849783</v>
      </c>
      <c r="R33" s="36">
        <v>0.19524055515376934</v>
      </c>
      <c r="S33" s="36">
        <v>0.19229819721110317</v>
      </c>
      <c r="T33" s="36">
        <v>0.20701567916758953</v>
      </c>
      <c r="U33" s="36">
        <v>0.21443009551772621</v>
      </c>
      <c r="V33" s="36">
        <v>0.20693932716099742</v>
      </c>
      <c r="W33" s="36">
        <v>0.20711779855681106</v>
      </c>
      <c r="X33" s="36">
        <v>0.20981354392106494</v>
      </c>
      <c r="Y33" s="36">
        <f t="shared" ref="Y33" si="6">Y29/Y26</f>
        <v>0.19639505411739805</v>
      </c>
      <c r="Z33" s="36">
        <v>0.19535453339554074</v>
      </c>
      <c r="AA33" s="36">
        <v>0.18639425308870158</v>
      </c>
      <c r="AB33" s="36">
        <v>0.19624897587559623</v>
      </c>
      <c r="AC33" s="36">
        <v>0.19447250077106357</v>
      </c>
      <c r="AD33" s="36">
        <v>0.19356035249058964</v>
      </c>
      <c r="AE33" s="36">
        <v>0.19232206231318993</v>
      </c>
      <c r="AF33" s="36">
        <v>0.18713987871469431</v>
      </c>
      <c r="AG33" s="36">
        <v>0.18794484313159018</v>
      </c>
      <c r="AH33" s="36">
        <v>0.19377611852967663</v>
      </c>
      <c r="AI33" s="36">
        <v>0.17811481183513442</v>
      </c>
      <c r="AJ33" s="36">
        <v>0.19005984142099933</v>
      </c>
      <c r="AK33" s="36">
        <v>0.20025416741009949</v>
      </c>
      <c r="AL33" s="36">
        <v>0.21103592816804911</v>
      </c>
      <c r="AM33" s="36">
        <v>0.20142591432734855</v>
      </c>
      <c r="AN33" s="36">
        <v>0.1956251715717848</v>
      </c>
      <c r="AO33" s="36">
        <v>0.19053056882275637</v>
      </c>
    </row>
    <row r="34" spans="1:41" s="26" customFormat="1" ht="12" customHeight="1" x14ac:dyDescent="0.2">
      <c r="A34" s="1" t="s">
        <v>5</v>
      </c>
      <c r="B34" s="18">
        <v>2416647</v>
      </c>
      <c r="C34" s="18">
        <v>2426643</v>
      </c>
      <c r="D34" s="18">
        <v>2431780</v>
      </c>
      <c r="E34" s="18">
        <v>2427881</v>
      </c>
      <c r="F34" s="18">
        <v>2412035</v>
      </c>
      <c r="G34" s="18">
        <v>2448275</v>
      </c>
      <c r="H34" s="18">
        <v>2467950</v>
      </c>
      <c r="I34" s="18">
        <v>2477005</v>
      </c>
      <c r="J34" s="18">
        <v>2476083</v>
      </c>
      <c r="K34" s="18">
        <v>2501415</v>
      </c>
      <c r="L34" s="18">
        <v>2541109</v>
      </c>
      <c r="M34" s="18">
        <v>2572157</v>
      </c>
      <c r="N34" s="18">
        <v>2576483</v>
      </c>
      <c r="O34" s="18">
        <v>2593426</v>
      </c>
      <c r="P34" s="18">
        <v>2586532</v>
      </c>
      <c r="Q34" s="18">
        <v>2591199</v>
      </c>
      <c r="R34" s="18">
        <v>2523009</v>
      </c>
      <c r="S34" s="18">
        <v>2530223</v>
      </c>
      <c r="T34" s="18">
        <v>2548631</v>
      </c>
      <c r="U34" s="18">
        <v>2585415</v>
      </c>
      <c r="V34" s="18">
        <v>2601699</v>
      </c>
      <c r="W34" s="18">
        <v>2633754</v>
      </c>
      <c r="X34" s="18">
        <v>2651339</v>
      </c>
      <c r="Y34" s="18">
        <f t="shared" ref="Y34" si="7">SUM(Y35:Y37)</f>
        <v>2675027</v>
      </c>
      <c r="Z34" s="18">
        <v>2664361</v>
      </c>
      <c r="AA34" s="18">
        <v>2658720</v>
      </c>
      <c r="AB34" s="18">
        <v>2656074</v>
      </c>
      <c r="AC34" s="18">
        <v>2668278</v>
      </c>
      <c r="AD34" s="18">
        <v>2713871</v>
      </c>
      <c r="AE34" s="18">
        <v>2735499</v>
      </c>
      <c r="AF34" s="18">
        <v>2760382</v>
      </c>
      <c r="AG34" s="18">
        <v>2771935</v>
      </c>
      <c r="AH34" s="18">
        <v>2796253</v>
      </c>
      <c r="AI34" s="18">
        <v>2795421</v>
      </c>
      <c r="AJ34" s="18">
        <v>2828267</v>
      </c>
      <c r="AK34" s="18">
        <v>2868585</v>
      </c>
      <c r="AL34" s="18">
        <v>2884926</v>
      </c>
      <c r="AM34" s="18">
        <v>2925607</v>
      </c>
      <c r="AN34" s="18">
        <v>2945316</v>
      </c>
      <c r="AO34" s="18">
        <v>2953223</v>
      </c>
    </row>
    <row r="35" spans="1:41" s="26" customFormat="1" ht="12" customHeight="1" x14ac:dyDescent="0.2">
      <c r="A35" s="1" t="s">
        <v>44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8</v>
      </c>
    </row>
    <row r="36" spans="1:41" s="26" customFormat="1" ht="12" customHeight="1" x14ac:dyDescent="0.2">
      <c r="A36" s="1" t="s">
        <v>45</v>
      </c>
      <c r="B36" s="18">
        <v>25748</v>
      </c>
      <c r="C36" s="18">
        <v>25697</v>
      </c>
      <c r="D36" s="18">
        <v>25775</v>
      </c>
      <c r="E36" s="18">
        <v>26273</v>
      </c>
      <c r="F36" s="18">
        <v>26687</v>
      </c>
      <c r="G36" s="18">
        <v>24308</v>
      </c>
      <c r="H36" s="18">
        <v>23197</v>
      </c>
      <c r="I36" s="18">
        <v>25429</v>
      </c>
      <c r="J36" s="18">
        <v>25326</v>
      </c>
      <c r="K36" s="18">
        <v>26213</v>
      </c>
      <c r="L36" s="18">
        <v>26119</v>
      </c>
      <c r="M36" s="18">
        <v>41800</v>
      </c>
      <c r="N36" s="18">
        <v>41302</v>
      </c>
      <c r="O36" s="18">
        <v>41688</v>
      </c>
      <c r="P36" s="18">
        <v>41704</v>
      </c>
      <c r="Q36" s="18">
        <v>41601</v>
      </c>
      <c r="R36" s="18">
        <v>42858</v>
      </c>
      <c r="S36" s="18">
        <v>40677</v>
      </c>
      <c r="T36" s="18">
        <v>39909</v>
      </c>
      <c r="U36" s="18">
        <v>44494</v>
      </c>
      <c r="V36" s="18">
        <v>44529</v>
      </c>
      <c r="W36" s="18">
        <v>43974</v>
      </c>
      <c r="X36" s="18">
        <v>44073</v>
      </c>
      <c r="Y36" s="18">
        <v>41381</v>
      </c>
      <c r="Z36" s="18">
        <v>36441</v>
      </c>
      <c r="AA36" s="18">
        <v>36609</v>
      </c>
      <c r="AB36" s="18">
        <v>36110</v>
      </c>
      <c r="AC36" s="18">
        <v>36999</v>
      </c>
      <c r="AD36" s="18">
        <v>36536</v>
      </c>
      <c r="AE36" s="18">
        <v>35202</v>
      </c>
      <c r="AF36" s="18">
        <v>36181</v>
      </c>
      <c r="AG36" s="18">
        <v>36382</v>
      </c>
      <c r="AH36" s="18">
        <v>35996</v>
      </c>
      <c r="AI36" s="18">
        <v>36370</v>
      </c>
      <c r="AJ36" s="18">
        <v>35935</v>
      </c>
      <c r="AK36" s="18">
        <v>35378</v>
      </c>
      <c r="AL36" s="18">
        <v>35210</v>
      </c>
      <c r="AM36" s="18">
        <v>35238</v>
      </c>
      <c r="AN36" s="18">
        <v>49008</v>
      </c>
      <c r="AO36" s="18">
        <v>49201</v>
      </c>
    </row>
    <row r="37" spans="1:41" s="26" customFormat="1" ht="12" customHeight="1" x14ac:dyDescent="0.2">
      <c r="A37" s="1" t="s">
        <v>46</v>
      </c>
      <c r="B37" s="18">
        <v>2390899</v>
      </c>
      <c r="C37" s="18">
        <v>2400946</v>
      </c>
      <c r="D37" s="18">
        <v>2406005</v>
      </c>
      <c r="E37" s="18">
        <v>2401608</v>
      </c>
      <c r="F37" s="18">
        <v>2385348</v>
      </c>
      <c r="G37" s="18">
        <v>2423967</v>
      </c>
      <c r="H37" s="18">
        <v>2444753</v>
      </c>
      <c r="I37" s="18">
        <v>2451576</v>
      </c>
      <c r="J37" s="18">
        <v>2450757</v>
      </c>
      <c r="K37" s="18">
        <v>2475202</v>
      </c>
      <c r="L37" s="18">
        <v>2514990</v>
      </c>
      <c r="M37" s="18">
        <v>2530357</v>
      </c>
      <c r="N37" s="18">
        <v>2535181</v>
      </c>
      <c r="O37" s="18">
        <v>2551738</v>
      </c>
      <c r="P37" s="18">
        <v>2544828</v>
      </c>
      <c r="Q37" s="18">
        <v>2549598</v>
      </c>
      <c r="R37" s="18">
        <v>2480151</v>
      </c>
      <c r="S37" s="18">
        <v>2489546</v>
      </c>
      <c r="T37" s="18">
        <v>2508722</v>
      </c>
      <c r="U37" s="18">
        <v>2540921</v>
      </c>
      <c r="V37" s="18">
        <v>2557170</v>
      </c>
      <c r="W37" s="18">
        <v>2589780</v>
      </c>
      <c r="X37" s="18">
        <v>2607266</v>
      </c>
      <c r="Y37" s="18">
        <v>2633646</v>
      </c>
      <c r="Z37" s="18">
        <v>2627920</v>
      </c>
      <c r="AA37" s="18">
        <v>2622111</v>
      </c>
      <c r="AB37" s="18">
        <v>2619964</v>
      </c>
      <c r="AC37" s="18">
        <v>2631279</v>
      </c>
      <c r="AD37" s="18">
        <v>2677335</v>
      </c>
      <c r="AE37" s="18">
        <v>2700297</v>
      </c>
      <c r="AF37" s="18">
        <v>2724201</v>
      </c>
      <c r="AG37" s="18">
        <v>2735553</v>
      </c>
      <c r="AH37" s="18">
        <v>2760257</v>
      </c>
      <c r="AI37" s="18">
        <v>2759051</v>
      </c>
      <c r="AJ37" s="18">
        <v>2792332</v>
      </c>
      <c r="AK37" s="18">
        <v>2833207</v>
      </c>
      <c r="AL37" s="18">
        <v>2849716</v>
      </c>
      <c r="AM37" s="18">
        <v>2890369</v>
      </c>
      <c r="AN37" s="18">
        <v>2896308</v>
      </c>
      <c r="AO37" s="18">
        <v>2904014</v>
      </c>
    </row>
    <row r="38" spans="1:41" s="28" customFormat="1" ht="12" customHeight="1" x14ac:dyDescent="0.2">
      <c r="A38" s="1" t="s">
        <v>6</v>
      </c>
      <c r="B38" s="36">
        <v>0.64538662756927168</v>
      </c>
      <c r="C38" s="36">
        <v>0.63523604964836988</v>
      </c>
      <c r="D38" s="36">
        <v>0.62430827599078753</v>
      </c>
      <c r="E38" s="36">
        <v>0.63113909032490179</v>
      </c>
      <c r="F38" s="36">
        <v>0.6198551739167083</v>
      </c>
      <c r="G38" s="36">
        <v>0.63213623071207004</v>
      </c>
      <c r="H38" s="36">
        <v>0.63803796764761389</v>
      </c>
      <c r="I38" s="36">
        <v>0.63717186808279569</v>
      </c>
      <c r="J38" s="36">
        <v>0.64100281995543673</v>
      </c>
      <c r="K38" s="36">
        <v>0.64691560897607481</v>
      </c>
      <c r="L38" s="36">
        <v>0.65451424170655792</v>
      </c>
      <c r="M38" s="36">
        <v>0.65627500428644914</v>
      </c>
      <c r="N38" s="36">
        <v>0.64700233665688556</v>
      </c>
      <c r="O38" s="36">
        <v>0.63885827460234956</v>
      </c>
      <c r="P38" s="36">
        <v>0.62317062593359995</v>
      </c>
      <c r="Q38" s="36">
        <v>0.6220770207127817</v>
      </c>
      <c r="R38" s="36">
        <v>0.59923759579038871</v>
      </c>
      <c r="S38" s="36">
        <v>0.60293678205017609</v>
      </c>
      <c r="T38" s="36">
        <v>0.60117062437624524</v>
      </c>
      <c r="U38" s="36">
        <v>0.60535105310663828</v>
      </c>
      <c r="V38" s="36">
        <v>0.61345286594857817</v>
      </c>
      <c r="W38" s="36">
        <v>0.61109399290006727</v>
      </c>
      <c r="X38" s="36">
        <v>0.61646831837040661</v>
      </c>
      <c r="Y38" s="36">
        <f t="shared" ref="Y38" si="8">Y34/Y26</f>
        <v>0.61811447641841977</v>
      </c>
      <c r="Z38" s="36">
        <v>0.60549076626700749</v>
      </c>
      <c r="AA38" s="36">
        <v>0.59312707708363122</v>
      </c>
      <c r="AB38" s="36">
        <v>0.58216162688599993</v>
      </c>
      <c r="AC38" s="36">
        <v>0.58283625580263565</v>
      </c>
      <c r="AD38" s="36">
        <v>0.5956500554195977</v>
      </c>
      <c r="AE38" s="36">
        <v>0.59838262727584546</v>
      </c>
      <c r="AF38" s="36">
        <v>0.60561082208409678</v>
      </c>
      <c r="AG38" s="36">
        <v>0.60898292852521396</v>
      </c>
      <c r="AH38" s="36">
        <v>0.61508804685860541</v>
      </c>
      <c r="AI38" s="36">
        <v>0.61379762967074658</v>
      </c>
      <c r="AJ38" s="36">
        <v>0.61816544156298037</v>
      </c>
      <c r="AK38" s="36">
        <v>0.62114569781924445</v>
      </c>
      <c r="AL38" s="36">
        <v>0.61710082659407006</v>
      </c>
      <c r="AM38" s="36">
        <v>0.61758526344098619</v>
      </c>
      <c r="AN38" s="36">
        <v>0.60609669919551101</v>
      </c>
      <c r="AO38" s="36">
        <v>0.60698687173997845</v>
      </c>
    </row>
    <row r="39" spans="1:41" s="26" customFormat="1" ht="12" customHeight="1" x14ac:dyDescent="0.2">
      <c r="A39" s="1" t="s">
        <v>7</v>
      </c>
      <c r="B39" s="18">
        <v>258059</v>
      </c>
      <c r="C39" s="18">
        <v>266644</v>
      </c>
      <c r="D39" s="18">
        <v>266712</v>
      </c>
      <c r="E39" s="18">
        <v>274739</v>
      </c>
      <c r="F39" s="18">
        <v>231385</v>
      </c>
      <c r="G39" s="18">
        <v>229434</v>
      </c>
      <c r="H39" s="18">
        <v>214097</v>
      </c>
      <c r="I39" s="18">
        <v>228152</v>
      </c>
      <c r="J39" s="18">
        <v>228195</v>
      </c>
      <c r="K39" s="18">
        <v>226623</v>
      </c>
      <c r="L39" s="18">
        <v>238198</v>
      </c>
      <c r="M39" s="18">
        <v>345574</v>
      </c>
      <c r="N39" s="18">
        <v>381566</v>
      </c>
      <c r="O39" s="18">
        <v>371485</v>
      </c>
      <c r="P39" s="18">
        <v>396471</v>
      </c>
      <c r="Q39" s="18">
        <v>402227</v>
      </c>
      <c r="R39" s="18">
        <v>409834</v>
      </c>
      <c r="S39" s="18">
        <v>409877</v>
      </c>
      <c r="T39" s="18">
        <v>374862</v>
      </c>
      <c r="U39" s="18">
        <v>372494</v>
      </c>
      <c r="V39" s="18">
        <v>372528</v>
      </c>
      <c r="W39" s="18">
        <v>378123</v>
      </c>
      <c r="X39" s="18">
        <v>374867</v>
      </c>
      <c r="Y39" s="18">
        <v>384904</v>
      </c>
      <c r="Z39" s="18">
        <v>384820</v>
      </c>
      <c r="AA39" s="18">
        <v>407594</v>
      </c>
      <c r="AB39" s="18">
        <v>407632</v>
      </c>
      <c r="AC39" s="18">
        <v>407620</v>
      </c>
      <c r="AD39" s="18">
        <v>441624</v>
      </c>
      <c r="AE39" s="18">
        <v>441679</v>
      </c>
      <c r="AF39" s="18">
        <v>440072</v>
      </c>
      <c r="AG39" s="18">
        <v>436908</v>
      </c>
      <c r="AH39" s="18">
        <v>411954</v>
      </c>
      <c r="AI39" s="18">
        <v>658876</v>
      </c>
      <c r="AJ39" s="18">
        <v>629143</v>
      </c>
      <c r="AK39" s="18">
        <v>577675</v>
      </c>
      <c r="AL39" s="18">
        <v>522799</v>
      </c>
      <c r="AM39" s="18">
        <v>592491</v>
      </c>
      <c r="AN39" s="18">
        <v>641788</v>
      </c>
      <c r="AO39" s="18">
        <v>633281</v>
      </c>
    </row>
    <row r="40" spans="1:41" s="26" customFormat="1" ht="12" customHeight="1" x14ac:dyDescent="0.2">
      <c r="A40" s="1" t="s">
        <v>120</v>
      </c>
      <c r="B40" s="18">
        <v>118850</v>
      </c>
      <c r="C40" s="18">
        <v>127437</v>
      </c>
      <c r="D40" s="18">
        <v>127508</v>
      </c>
      <c r="E40" s="18">
        <v>135538</v>
      </c>
      <c r="F40" s="18">
        <v>98186</v>
      </c>
      <c r="G40" s="18">
        <v>98238</v>
      </c>
      <c r="H40" s="18">
        <v>82904</v>
      </c>
      <c r="I40" s="18">
        <v>96961</v>
      </c>
      <c r="J40" s="18">
        <v>97007</v>
      </c>
      <c r="K40" s="18">
        <v>95437</v>
      </c>
      <c r="L40" s="18">
        <v>107015</v>
      </c>
      <c r="M40" s="18">
        <v>107053</v>
      </c>
      <c r="N40" s="18">
        <v>143048</v>
      </c>
      <c r="O40" s="18">
        <v>132969</v>
      </c>
      <c r="P40" s="18">
        <v>157958</v>
      </c>
      <c r="Q40" s="18">
        <v>163717</v>
      </c>
      <c r="R40" s="18">
        <v>186327</v>
      </c>
      <c r="S40" s="18">
        <v>186372</v>
      </c>
      <c r="T40" s="18">
        <v>153360</v>
      </c>
      <c r="U40" s="18">
        <v>150995</v>
      </c>
      <c r="V40" s="18">
        <v>151031</v>
      </c>
      <c r="W40" s="18">
        <v>156629</v>
      </c>
      <c r="X40" s="18">
        <v>153375</v>
      </c>
      <c r="Y40" s="18">
        <v>153415</v>
      </c>
      <c r="Z40" s="18">
        <v>153334</v>
      </c>
      <c r="AA40" s="18">
        <v>176111</v>
      </c>
      <c r="AB40" s="18">
        <v>176152</v>
      </c>
      <c r="AC40" s="18">
        <v>176142</v>
      </c>
      <c r="AD40" s="18">
        <v>210149</v>
      </c>
      <c r="AE40" s="18">
        <v>210207</v>
      </c>
      <c r="AF40" s="18">
        <v>210602</v>
      </c>
      <c r="AG40" s="18">
        <v>207441</v>
      </c>
      <c r="AH40" s="18">
        <v>182490</v>
      </c>
      <c r="AI40" s="18">
        <v>255616</v>
      </c>
      <c r="AJ40" s="18">
        <v>212677</v>
      </c>
      <c r="AK40" s="18">
        <v>202734</v>
      </c>
      <c r="AL40" s="18">
        <v>130543</v>
      </c>
      <c r="AM40" s="18">
        <v>180519</v>
      </c>
      <c r="AN40" s="18">
        <v>220500</v>
      </c>
      <c r="AO40" s="18">
        <v>202675</v>
      </c>
    </row>
    <row r="41" spans="1:41" s="26" customFormat="1" ht="12" customHeight="1" x14ac:dyDescent="0.2">
      <c r="A41" s="1" t="s">
        <v>121</v>
      </c>
      <c r="B41" s="18">
        <v>139209</v>
      </c>
      <c r="C41" s="18">
        <v>139207</v>
      </c>
      <c r="D41" s="18">
        <v>139204</v>
      </c>
      <c r="E41" s="18">
        <v>139201</v>
      </c>
      <c r="F41" s="18">
        <v>133199</v>
      </c>
      <c r="G41" s="18">
        <v>131196</v>
      </c>
      <c r="H41" s="18">
        <v>131193</v>
      </c>
      <c r="I41" s="18">
        <v>131191</v>
      </c>
      <c r="J41" s="18">
        <v>131188</v>
      </c>
      <c r="K41" s="18">
        <v>131186</v>
      </c>
      <c r="L41" s="18">
        <v>131183</v>
      </c>
      <c r="M41" s="18">
        <v>238521</v>
      </c>
      <c r="N41" s="18">
        <v>238518</v>
      </c>
      <c r="O41" s="18">
        <v>238516</v>
      </c>
      <c r="P41" s="18">
        <v>238513</v>
      </c>
      <c r="Q41" s="18">
        <v>238510</v>
      </c>
      <c r="R41" s="18">
        <v>223507</v>
      </c>
      <c r="S41" s="18">
        <v>223505</v>
      </c>
      <c r="T41" s="18">
        <v>221502</v>
      </c>
      <c r="U41" s="18">
        <v>221499</v>
      </c>
      <c r="V41" s="18">
        <v>221497</v>
      </c>
      <c r="W41" s="18">
        <v>221494</v>
      </c>
      <c r="X41" s="18">
        <v>221492</v>
      </c>
      <c r="Y41" s="18">
        <v>231489</v>
      </c>
      <c r="Z41" s="18">
        <v>231486</v>
      </c>
      <c r="AA41" s="18">
        <v>231483</v>
      </c>
      <c r="AB41" s="18">
        <v>231480</v>
      </c>
      <c r="AC41" s="18">
        <v>231478</v>
      </c>
      <c r="AD41" s="18">
        <v>231475</v>
      </c>
      <c r="AE41" s="18">
        <v>231472</v>
      </c>
      <c r="AF41" s="18">
        <v>229470</v>
      </c>
      <c r="AG41" s="18">
        <v>229467</v>
      </c>
      <c r="AH41" s="18">
        <v>229464</v>
      </c>
      <c r="AI41" s="18">
        <v>403260</v>
      </c>
      <c r="AJ41" s="18">
        <v>416466</v>
      </c>
      <c r="AK41" s="18">
        <v>374941</v>
      </c>
      <c r="AL41" s="18">
        <v>392256</v>
      </c>
      <c r="AM41" s="18">
        <v>411972</v>
      </c>
      <c r="AN41" s="18">
        <v>421288</v>
      </c>
      <c r="AO41" s="18">
        <v>430606</v>
      </c>
    </row>
    <row r="42" spans="1:41" s="26" customFormat="1" ht="12" customHeight="1" x14ac:dyDescent="0.2">
      <c r="A42" s="1" t="s">
        <v>28</v>
      </c>
      <c r="B42" s="18">
        <v>20439</v>
      </c>
      <c r="C42" s="18">
        <v>20432</v>
      </c>
      <c r="D42" s="18">
        <v>25821</v>
      </c>
      <c r="E42" s="18">
        <v>25821</v>
      </c>
      <c r="F42" s="18">
        <v>25815</v>
      </c>
      <c r="G42" s="18">
        <v>25710</v>
      </c>
      <c r="H42" s="18">
        <v>25707</v>
      </c>
      <c r="I42" s="18">
        <v>25701</v>
      </c>
      <c r="J42" s="18">
        <v>25596</v>
      </c>
      <c r="K42" s="18">
        <v>25594</v>
      </c>
      <c r="L42" s="18">
        <v>25591</v>
      </c>
      <c r="M42" s="18">
        <v>25588</v>
      </c>
      <c r="N42" s="18">
        <v>25480</v>
      </c>
      <c r="O42" s="18">
        <v>25474</v>
      </c>
      <c r="P42" s="18">
        <v>25474</v>
      </c>
      <c r="Q42" s="18">
        <v>27109</v>
      </c>
      <c r="R42" s="18">
        <v>27106</v>
      </c>
      <c r="S42" s="18">
        <v>26941</v>
      </c>
      <c r="T42" s="18">
        <v>26795</v>
      </c>
      <c r="U42" s="18">
        <v>26795</v>
      </c>
      <c r="V42" s="18">
        <v>26795</v>
      </c>
      <c r="W42" s="18">
        <v>26633</v>
      </c>
      <c r="X42" s="18">
        <v>26633</v>
      </c>
      <c r="Y42" s="18">
        <v>27038</v>
      </c>
      <c r="Z42" s="18">
        <v>26876</v>
      </c>
      <c r="AA42" s="18">
        <v>26876</v>
      </c>
      <c r="AB42" s="18">
        <v>26876</v>
      </c>
      <c r="AC42" s="18">
        <v>26669</v>
      </c>
      <c r="AD42" s="18">
        <v>26669</v>
      </c>
      <c r="AE42" s="18">
        <v>26462</v>
      </c>
      <c r="AF42" s="18">
        <v>26462</v>
      </c>
      <c r="AG42" s="18">
        <v>26461</v>
      </c>
      <c r="AH42" s="18">
        <v>26461</v>
      </c>
      <c r="AI42" s="18">
        <v>26255</v>
      </c>
      <c r="AJ42" s="18">
        <v>26254</v>
      </c>
      <c r="AK42" s="18">
        <v>26255</v>
      </c>
      <c r="AL42" s="18">
        <v>26048</v>
      </c>
      <c r="AM42" s="18">
        <v>26048</v>
      </c>
      <c r="AN42" s="18">
        <v>26048</v>
      </c>
      <c r="AO42" s="18">
        <v>26047</v>
      </c>
    </row>
    <row r="43" spans="1:41" s="26" customFormat="1" ht="12" customHeight="1" x14ac:dyDescent="0.2">
      <c r="A43" s="1" t="s">
        <v>25</v>
      </c>
      <c r="B43" s="18">
        <v>655237</v>
      </c>
      <c r="C43" s="18">
        <v>694890</v>
      </c>
      <c r="D43" s="18">
        <v>725002</v>
      </c>
      <c r="E43" s="18">
        <v>758196</v>
      </c>
      <c r="F43" s="18">
        <v>778797</v>
      </c>
      <c r="G43" s="18">
        <v>760642</v>
      </c>
      <c r="H43" s="18">
        <v>743490</v>
      </c>
      <c r="I43" s="18">
        <v>736142</v>
      </c>
      <c r="J43" s="18">
        <v>713870</v>
      </c>
      <c r="K43" s="18">
        <v>679524</v>
      </c>
      <c r="L43" s="18">
        <v>633248</v>
      </c>
      <c r="M43" s="18">
        <v>710141</v>
      </c>
      <c r="N43" s="18">
        <v>770514</v>
      </c>
      <c r="O43" s="18">
        <v>833209</v>
      </c>
      <c r="P43" s="18">
        <v>921415</v>
      </c>
      <c r="Q43" s="18">
        <v>973330</v>
      </c>
      <c r="R43" s="18">
        <v>1041544</v>
      </c>
      <c r="S43" s="18">
        <v>1035417</v>
      </c>
      <c r="T43" s="18">
        <v>1021815</v>
      </c>
      <c r="U43" s="18">
        <v>986863</v>
      </c>
      <c r="V43" s="18">
        <v>966464</v>
      </c>
      <c r="W43" s="18">
        <v>964186</v>
      </c>
      <c r="X43" s="18">
        <v>933144</v>
      </c>
      <c r="Y43" s="18">
        <v>996211</v>
      </c>
      <c r="Z43" s="18">
        <v>1069136</v>
      </c>
      <c r="AA43" s="18">
        <v>1110863</v>
      </c>
      <c r="AB43" s="18">
        <v>1132633</v>
      </c>
      <c r="AC43" s="18">
        <v>1121294</v>
      </c>
      <c r="AD43" s="18">
        <v>1038208</v>
      </c>
      <c r="AE43" s="18">
        <v>1055447</v>
      </c>
      <c r="AF43" s="18">
        <v>1020899</v>
      </c>
      <c r="AG43" s="18">
        <v>1009624</v>
      </c>
      <c r="AH43" s="18">
        <v>985057</v>
      </c>
      <c r="AI43" s="18">
        <v>769179</v>
      </c>
      <c r="AJ43" s="18">
        <v>740836</v>
      </c>
      <c r="AK43" s="18">
        <v>737520</v>
      </c>
      <c r="AL43" s="18">
        <v>781068</v>
      </c>
      <c r="AM43" s="18">
        <v>752282</v>
      </c>
      <c r="AN43" s="18">
        <v>793878</v>
      </c>
      <c r="AO43" s="18">
        <v>789789</v>
      </c>
    </row>
    <row r="44" spans="1:41" s="26" customFormat="1" ht="12" customHeight="1" x14ac:dyDescent="0.2">
      <c r="A44" s="1" t="s">
        <v>26</v>
      </c>
      <c r="B44" s="18">
        <v>28734</v>
      </c>
      <c r="C44" s="18">
        <v>22055</v>
      </c>
      <c r="D44" s="18">
        <v>23460</v>
      </c>
      <c r="E44" s="18">
        <v>25277</v>
      </c>
      <c r="F44" s="18">
        <v>23775</v>
      </c>
      <c r="G44" s="18">
        <v>22757</v>
      </c>
      <c r="H44" s="18">
        <v>24976</v>
      </c>
      <c r="I44" s="18">
        <v>23572</v>
      </c>
      <c r="J44" s="18">
        <v>26112</v>
      </c>
      <c r="K44" s="18">
        <v>25446</v>
      </c>
      <c r="L44" s="18">
        <v>21461</v>
      </c>
      <c r="M44" s="18">
        <v>59026</v>
      </c>
      <c r="N44" s="18">
        <v>62918</v>
      </c>
      <c r="O44" s="18">
        <v>64497</v>
      </c>
      <c r="P44" s="18">
        <v>62631</v>
      </c>
      <c r="Q44" s="18">
        <v>63373</v>
      </c>
      <c r="R44" s="18">
        <v>60478</v>
      </c>
      <c r="S44" s="18">
        <v>58237</v>
      </c>
      <c r="T44" s="18">
        <v>62574</v>
      </c>
      <c r="U44" s="18">
        <v>58597</v>
      </c>
      <c r="V44" s="18">
        <v>56576</v>
      </c>
      <c r="W44" s="18">
        <v>60275</v>
      </c>
      <c r="X44" s="18">
        <v>54050</v>
      </c>
      <c r="Y44" s="18">
        <v>53613</v>
      </c>
      <c r="Z44" s="18">
        <v>55699</v>
      </c>
      <c r="AA44" s="18">
        <v>52620</v>
      </c>
      <c r="AB44" s="18">
        <v>52403</v>
      </c>
      <c r="AC44" s="18">
        <v>55269</v>
      </c>
      <c r="AD44" s="18">
        <v>47751</v>
      </c>
      <c r="AE44" s="18">
        <v>48163</v>
      </c>
      <c r="AF44" s="18">
        <v>42608</v>
      </c>
      <c r="AG44" s="18">
        <v>36647</v>
      </c>
      <c r="AH44" s="18">
        <v>38952</v>
      </c>
      <c r="AI44" s="18">
        <v>46867</v>
      </c>
      <c r="AJ44" s="18">
        <v>37794</v>
      </c>
      <c r="AK44" s="18">
        <v>40757</v>
      </c>
      <c r="AL44" s="18">
        <v>40128</v>
      </c>
      <c r="AM44" s="18">
        <v>22051</v>
      </c>
      <c r="AN44" s="18">
        <v>16763</v>
      </c>
      <c r="AO44" s="18">
        <v>20493</v>
      </c>
    </row>
    <row r="45" spans="1:41" s="26" customFormat="1" ht="12" customHeight="1" x14ac:dyDescent="0.2">
      <c r="A45" s="1" t="s">
        <v>27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0</v>
      </c>
      <c r="AO45" s="18">
        <v>0</v>
      </c>
    </row>
    <row r="46" spans="1:41" s="26" customFormat="1" ht="12" hidden="1" customHeight="1" x14ac:dyDescent="0.2">
      <c r="A46" s="29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25"/>
      <c r="AE46" s="18"/>
      <c r="AF46" s="18"/>
      <c r="AG46" s="18"/>
      <c r="AH46" s="18"/>
      <c r="AI46" s="18"/>
      <c r="AJ46" s="18"/>
      <c r="AK46" s="18"/>
      <c r="AL46" s="18"/>
      <c r="AM46" s="18">
        <v>0</v>
      </c>
      <c r="AN46" s="18"/>
      <c r="AO46" s="18"/>
    </row>
    <row r="47" spans="1:41" s="26" customFormat="1" ht="12" customHeight="1" x14ac:dyDescent="0.2">
      <c r="A47" s="7" t="s">
        <v>73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25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</row>
    <row r="48" spans="1:41" s="26" customFormat="1" ht="12" customHeight="1" x14ac:dyDescent="0.2">
      <c r="A48" s="1" t="s">
        <v>8</v>
      </c>
      <c r="B48" s="18">
        <v>3701799.5</v>
      </c>
      <c r="C48" s="18">
        <v>3703453</v>
      </c>
      <c r="D48" s="18">
        <v>3774884</v>
      </c>
      <c r="E48" s="18">
        <v>3867510.25</v>
      </c>
      <c r="F48" s="18">
        <v>3885572.25</v>
      </c>
      <c r="G48" s="18">
        <v>3892317.25</v>
      </c>
      <c r="H48" s="18">
        <v>3875870.25</v>
      </c>
      <c r="I48" s="18">
        <v>3891365</v>
      </c>
      <c r="J48" s="18">
        <v>3894877.75</v>
      </c>
      <c r="K48" s="18">
        <v>3886671.25</v>
      </c>
      <c r="L48" s="18">
        <v>3874369.5</v>
      </c>
      <c r="M48" s="18">
        <v>3867060</v>
      </c>
      <c r="N48" s="18">
        <v>3923760.75</v>
      </c>
      <c r="O48" s="18">
        <v>3953764.5</v>
      </c>
      <c r="P48" s="18">
        <v>4022423.5</v>
      </c>
      <c r="Q48" s="18">
        <v>4105818.25</v>
      </c>
      <c r="R48" s="18">
        <v>4164351.5</v>
      </c>
      <c r="S48" s="18">
        <v>4191056.5</v>
      </c>
      <c r="T48" s="18">
        <v>4205412.75</v>
      </c>
      <c r="U48" s="18">
        <v>4224613.5</v>
      </c>
      <c r="V48" s="18">
        <v>4251204.25</v>
      </c>
      <c r="W48" s="18">
        <v>4277483</v>
      </c>
      <c r="X48" s="18">
        <v>4261597.25</v>
      </c>
      <c r="Y48" s="18">
        <v>4306566</v>
      </c>
      <c r="Z48" s="18">
        <v>4293787.5</v>
      </c>
      <c r="AA48" s="18">
        <v>4353727.5</v>
      </c>
      <c r="AB48" s="18">
        <v>4428484.25</v>
      </c>
      <c r="AC48" s="18">
        <v>4519966.25</v>
      </c>
      <c r="AD48" s="25">
        <v>4548843.75</v>
      </c>
      <c r="AE48" s="18">
        <v>4573764</v>
      </c>
      <c r="AF48" s="18">
        <v>4575969.5</v>
      </c>
      <c r="AG48" s="18">
        <v>4572934.5</v>
      </c>
      <c r="AH48" s="18">
        <v>4576492</v>
      </c>
      <c r="AI48" s="18">
        <v>4571152</v>
      </c>
      <c r="AJ48" s="18">
        <v>4551600.5</v>
      </c>
      <c r="AK48" s="18">
        <v>4551390.75</v>
      </c>
      <c r="AL48" s="18">
        <v>4594815.25</v>
      </c>
      <c r="AM48" s="18">
        <v>4644077.25</v>
      </c>
      <c r="AN48" s="18">
        <v>4702490.25</v>
      </c>
      <c r="AO48" s="18">
        <v>4759564.75</v>
      </c>
    </row>
    <row r="49" spans="1:41" s="26" customFormat="1" ht="12" customHeight="1" x14ac:dyDescent="0.2">
      <c r="A49" s="1" t="s">
        <v>9</v>
      </c>
      <c r="B49" s="18">
        <v>463160.88074049994</v>
      </c>
      <c r="C49" s="18">
        <v>478450.78326850006</v>
      </c>
      <c r="D49" s="18">
        <v>509694.09492818202</v>
      </c>
      <c r="E49" s="18">
        <v>455561.38331833342</v>
      </c>
      <c r="F49" s="18">
        <v>479105.99053045444</v>
      </c>
      <c r="G49" s="18">
        <v>469906.24056681839</v>
      </c>
      <c r="H49" s="18">
        <v>499838.49535700015</v>
      </c>
      <c r="I49" s="18">
        <v>488096.23535826115</v>
      </c>
      <c r="J49" s="18">
        <v>498494.72278105252</v>
      </c>
      <c r="K49" s="18">
        <v>504465.17863285716</v>
      </c>
      <c r="L49" s="18">
        <v>517411.72423857142</v>
      </c>
      <c r="M49" s="18">
        <v>509807.81109526323</v>
      </c>
      <c r="N49" s="18">
        <v>455573.66962285724</v>
      </c>
      <c r="O49" s="18">
        <v>453432.67547523801</v>
      </c>
      <c r="P49" s="18">
        <v>476505.2469136843</v>
      </c>
      <c r="Q49" s="18">
        <v>408985.07103199977</v>
      </c>
      <c r="R49" s="18">
        <v>409173.75759260857</v>
      </c>
      <c r="S49" s="18">
        <v>423551.66281000013</v>
      </c>
      <c r="T49" s="18">
        <v>461666.13623173919</v>
      </c>
      <c r="U49" s="18">
        <v>485573.52218333335</v>
      </c>
      <c r="V49" s="18">
        <v>493483.97224699985</v>
      </c>
      <c r="W49" s="18">
        <v>476719.29670272733</v>
      </c>
      <c r="X49" s="18">
        <v>494963.9574384999</v>
      </c>
      <c r="Y49" s="18">
        <f t="shared" ref="Y49" si="9">Y50-Y51</f>
        <v>472334.21470000001</v>
      </c>
      <c r="Z49" s="18">
        <v>442019.57907047612</v>
      </c>
      <c r="AA49" s="18">
        <v>432854.82702949987</v>
      </c>
      <c r="AB49" s="18">
        <v>466949.17652684223</v>
      </c>
      <c r="AC49" s="18">
        <v>470383.11416800006</v>
      </c>
      <c r="AD49" s="25">
        <v>470660.26166952366</v>
      </c>
      <c r="AE49" s="18">
        <v>461810.41724863637</v>
      </c>
      <c r="AF49" s="18">
        <v>440988.93632608693</v>
      </c>
      <c r="AG49" s="18">
        <v>408617.67811649985</v>
      </c>
      <c r="AH49" s="18">
        <v>430903.17341749999</v>
      </c>
      <c r="AI49" s="18">
        <v>406825.77707681817</v>
      </c>
      <c r="AJ49" s="18">
        <v>424696.67469263129</v>
      </c>
      <c r="AK49" s="18">
        <v>474402.04607904755</v>
      </c>
      <c r="AL49" s="18">
        <v>541850.31520999991</v>
      </c>
      <c r="AM49" s="18">
        <v>530279.44653699989</v>
      </c>
      <c r="AN49" s="18">
        <v>513179.44641142845</v>
      </c>
      <c r="AO49" s="18">
        <v>466969.11848900001</v>
      </c>
    </row>
    <row r="50" spans="1:41" s="26" customFormat="1" ht="12" customHeight="1" x14ac:dyDescent="0.2">
      <c r="A50" s="1" t="s">
        <v>47</v>
      </c>
      <c r="B50" s="18">
        <v>703777.84824049997</v>
      </c>
      <c r="C50" s="18">
        <v>719175.22826850007</v>
      </c>
      <c r="D50" s="18">
        <v>755061.55492818204</v>
      </c>
      <c r="E50" s="18">
        <v>706949.54956833343</v>
      </c>
      <c r="F50" s="18">
        <v>731668.18678045447</v>
      </c>
      <c r="G50" s="18">
        <v>722906.86181681836</v>
      </c>
      <c r="H50" s="18">
        <v>751770.06160700019</v>
      </c>
      <c r="I50" s="18">
        <v>741034.96035826113</v>
      </c>
      <c r="J50" s="18">
        <v>751661.77653105254</v>
      </c>
      <c r="K50" s="18">
        <v>757098.80988285714</v>
      </c>
      <c r="L50" s="18">
        <v>769245.74173857144</v>
      </c>
      <c r="M50" s="18">
        <v>761166.71109526325</v>
      </c>
      <c r="N50" s="18">
        <v>710618.11837285722</v>
      </c>
      <c r="O50" s="18">
        <v>710427.36797523801</v>
      </c>
      <c r="P50" s="18">
        <v>737962.77441368427</v>
      </c>
      <c r="Q50" s="18">
        <v>675863.2572819998</v>
      </c>
      <c r="R50" s="18">
        <v>679856.6050926086</v>
      </c>
      <c r="S50" s="18">
        <v>695970.33531000011</v>
      </c>
      <c r="T50" s="18">
        <v>735017.96498173918</v>
      </c>
      <c r="U50" s="18">
        <v>760173.39968333335</v>
      </c>
      <c r="V50" s="18">
        <v>769812.24849699985</v>
      </c>
      <c r="W50" s="18">
        <v>754755.69170272734</v>
      </c>
      <c r="X50" s="18">
        <v>771967.77868849994</v>
      </c>
      <c r="Y50" s="18">
        <v>752261.00470000005</v>
      </c>
      <c r="Z50" s="18">
        <v>721115.76657047612</v>
      </c>
      <c r="AA50" s="18">
        <v>715847.1145294999</v>
      </c>
      <c r="AB50" s="18">
        <v>754800.65277684224</v>
      </c>
      <c r="AC50" s="18">
        <v>764180.92041800008</v>
      </c>
      <c r="AD50" s="25">
        <v>766335.10541952366</v>
      </c>
      <c r="AE50" s="18">
        <v>759105.0772486364</v>
      </c>
      <c r="AF50" s="18">
        <v>738426.95382608694</v>
      </c>
      <c r="AG50" s="18">
        <v>705858.42061649985</v>
      </c>
      <c r="AH50" s="18">
        <v>728375.15341749997</v>
      </c>
      <c r="AI50" s="18">
        <v>703950.65707681817</v>
      </c>
      <c r="AJ50" s="18">
        <v>720550.70719263132</v>
      </c>
      <c r="AK50" s="18">
        <v>770242.44482904754</v>
      </c>
      <c r="AL50" s="18">
        <v>840513.30645999999</v>
      </c>
      <c r="AM50" s="18">
        <v>832144.46778699988</v>
      </c>
      <c r="AN50" s="18">
        <v>818841.31266142847</v>
      </c>
      <c r="AO50" s="18">
        <v>776340.82723900001</v>
      </c>
    </row>
    <row r="51" spans="1:41" s="26" customFormat="1" ht="12" customHeight="1" x14ac:dyDescent="0.2">
      <c r="A51" s="1" t="s">
        <v>48</v>
      </c>
      <c r="B51" s="18">
        <v>240616.9675</v>
      </c>
      <c r="C51" s="18">
        <v>240724.44500000001</v>
      </c>
      <c r="D51" s="18">
        <v>245367.46000000002</v>
      </c>
      <c r="E51" s="18">
        <v>251388.16625000001</v>
      </c>
      <c r="F51" s="18">
        <v>252562.19625000001</v>
      </c>
      <c r="G51" s="18">
        <v>253000.62125</v>
      </c>
      <c r="H51" s="18">
        <v>251931.56625</v>
      </c>
      <c r="I51" s="18">
        <v>252938.72500000001</v>
      </c>
      <c r="J51" s="18">
        <v>253167.05375000002</v>
      </c>
      <c r="K51" s="18">
        <v>252633.63125000001</v>
      </c>
      <c r="L51" s="18">
        <v>251834.01750000002</v>
      </c>
      <c r="M51" s="18">
        <v>251358.9</v>
      </c>
      <c r="N51" s="18">
        <v>255044.44875000001</v>
      </c>
      <c r="O51" s="18">
        <v>256994.6925</v>
      </c>
      <c r="P51" s="18">
        <v>261457.5275</v>
      </c>
      <c r="Q51" s="18">
        <v>266878.18625000003</v>
      </c>
      <c r="R51" s="18">
        <v>270682.84750000003</v>
      </c>
      <c r="S51" s="18">
        <v>272418.67249999999</v>
      </c>
      <c r="T51" s="18">
        <v>273351.82874999999</v>
      </c>
      <c r="U51" s="18">
        <v>274599.8775</v>
      </c>
      <c r="V51" s="18">
        <v>276328.27625</v>
      </c>
      <c r="W51" s="18">
        <v>278036.39500000002</v>
      </c>
      <c r="X51" s="18">
        <v>277003.82125000004</v>
      </c>
      <c r="Y51" s="18">
        <f t="shared" ref="Y51" si="10">Y48*6.5%</f>
        <v>279926.79000000004</v>
      </c>
      <c r="Z51" s="18">
        <v>279096.1875</v>
      </c>
      <c r="AA51" s="18">
        <v>282992.28750000003</v>
      </c>
      <c r="AB51" s="18">
        <v>287851.47625000001</v>
      </c>
      <c r="AC51" s="18">
        <v>293797.80625000002</v>
      </c>
      <c r="AD51" s="25">
        <v>295674.84375</v>
      </c>
      <c r="AE51" s="18">
        <v>297294.66000000003</v>
      </c>
      <c r="AF51" s="18">
        <v>297438.01750000002</v>
      </c>
      <c r="AG51" s="18">
        <v>297240.74249999999</v>
      </c>
      <c r="AH51" s="18">
        <v>297471.98</v>
      </c>
      <c r="AI51" s="18">
        <v>297124.88</v>
      </c>
      <c r="AJ51" s="18">
        <v>295854.03250000003</v>
      </c>
      <c r="AK51" s="18">
        <v>295840.39874999999</v>
      </c>
      <c r="AL51" s="18">
        <v>298662.99125000002</v>
      </c>
      <c r="AM51" s="18">
        <v>301865.02124999999</v>
      </c>
      <c r="AN51" s="18">
        <v>305661.86625000002</v>
      </c>
      <c r="AO51" s="18">
        <v>309371.70874999999</v>
      </c>
    </row>
    <row r="52" spans="1:41" s="26" customFormat="1" ht="12" customHeight="1" x14ac:dyDescent="0.2">
      <c r="A52" s="1" t="s">
        <v>30</v>
      </c>
      <c r="B52" s="18">
        <v>118965</v>
      </c>
      <c r="C52" s="18">
        <v>111800</v>
      </c>
      <c r="D52" s="18">
        <v>111800</v>
      </c>
      <c r="E52" s="18">
        <v>119869.8</v>
      </c>
      <c r="F52" s="18">
        <v>98277.6</v>
      </c>
      <c r="G52" s="18">
        <v>98277.6</v>
      </c>
      <c r="H52" s="18">
        <v>82957.8</v>
      </c>
      <c r="I52" s="18">
        <v>67141.8</v>
      </c>
      <c r="J52" s="18">
        <v>67141.8</v>
      </c>
      <c r="K52" s="18">
        <v>65560</v>
      </c>
      <c r="L52" s="18">
        <v>107100</v>
      </c>
      <c r="M52" s="18">
        <v>107100</v>
      </c>
      <c r="N52" s="18">
        <v>143095.6</v>
      </c>
      <c r="O52" s="18">
        <v>118963.8</v>
      </c>
      <c r="P52" s="18">
        <v>143963.79999999999</v>
      </c>
      <c r="Q52" s="18">
        <v>149770</v>
      </c>
      <c r="R52" s="18">
        <v>186463.8</v>
      </c>
      <c r="S52" s="18">
        <v>186463.8</v>
      </c>
      <c r="T52" s="18">
        <v>153463.79999999999</v>
      </c>
      <c r="U52" s="18">
        <v>136155</v>
      </c>
      <c r="V52" s="18">
        <v>136155</v>
      </c>
      <c r="W52" s="18">
        <v>141793.20000000001</v>
      </c>
      <c r="X52" s="18">
        <v>153493.20000000001</v>
      </c>
      <c r="Y52" s="18">
        <f t="shared" ref="Y52" si="11">_xlfn.NUMBERVALUE(Y53)-_xlfn.NUMBERVALUE(Y54)</f>
        <v>153493.20000000001</v>
      </c>
      <c r="Z52" s="18">
        <v>153455</v>
      </c>
      <c r="AA52" s="18">
        <v>164070</v>
      </c>
      <c r="AB52" s="18">
        <v>164070</v>
      </c>
      <c r="AC52" s="18">
        <v>164070</v>
      </c>
      <c r="AD52" s="25">
        <v>210265</v>
      </c>
      <c r="AE52" s="18">
        <v>210265</v>
      </c>
      <c r="AF52" s="18">
        <v>210665</v>
      </c>
      <c r="AG52" s="18">
        <v>196470</v>
      </c>
      <c r="AH52" s="18">
        <v>171470</v>
      </c>
      <c r="AI52" s="18">
        <v>244670</v>
      </c>
      <c r="AJ52" s="18">
        <v>212765</v>
      </c>
      <c r="AK52" s="18">
        <v>202765</v>
      </c>
      <c r="AL52" s="18">
        <v>130584</v>
      </c>
      <c r="AM52" s="18">
        <v>172789</v>
      </c>
      <c r="AN52" s="18">
        <v>212789</v>
      </c>
      <c r="AO52" s="18">
        <v>194970</v>
      </c>
    </row>
    <row r="53" spans="1:41" s="26" customFormat="1" ht="12" customHeight="1" x14ac:dyDescent="0.2">
      <c r="A53" s="1" t="s">
        <v>49</v>
      </c>
      <c r="B53" s="18">
        <v>118965</v>
      </c>
      <c r="C53" s="18">
        <v>111800</v>
      </c>
      <c r="D53" s="18">
        <v>111800</v>
      </c>
      <c r="E53" s="18">
        <v>119869.8</v>
      </c>
      <c r="F53" s="18">
        <v>98277.6</v>
      </c>
      <c r="G53" s="18">
        <v>98277.6</v>
      </c>
      <c r="H53" s="18">
        <v>82957.8</v>
      </c>
      <c r="I53" s="18">
        <v>67141.8</v>
      </c>
      <c r="J53" s="18">
        <v>67141.8</v>
      </c>
      <c r="K53" s="18">
        <v>65560</v>
      </c>
      <c r="L53" s="18">
        <v>107100</v>
      </c>
      <c r="M53" s="18">
        <v>107100</v>
      </c>
      <c r="N53" s="18">
        <v>143095.6</v>
      </c>
      <c r="O53" s="18">
        <v>118963.8</v>
      </c>
      <c r="P53" s="18">
        <v>143963.79999999999</v>
      </c>
      <c r="Q53" s="18">
        <v>149770</v>
      </c>
      <c r="R53" s="18">
        <v>186463.8</v>
      </c>
      <c r="S53" s="18">
        <v>186463.8</v>
      </c>
      <c r="T53" s="18">
        <v>153463.79999999999</v>
      </c>
      <c r="U53" s="18">
        <v>136155</v>
      </c>
      <c r="V53" s="18">
        <v>136155</v>
      </c>
      <c r="W53" s="18">
        <v>141793.20000000001</v>
      </c>
      <c r="X53" s="18">
        <v>153493.20000000001</v>
      </c>
      <c r="Y53" s="18">
        <v>153493.20000000001</v>
      </c>
      <c r="Z53" s="18">
        <v>153455</v>
      </c>
      <c r="AA53" s="18">
        <v>164070</v>
      </c>
      <c r="AB53" s="18">
        <v>164070</v>
      </c>
      <c r="AC53" s="18">
        <v>164070</v>
      </c>
      <c r="AD53" s="25">
        <v>210265</v>
      </c>
      <c r="AE53" s="18">
        <v>210265</v>
      </c>
      <c r="AF53" s="18">
        <v>210665</v>
      </c>
      <c r="AG53" s="18">
        <v>196470</v>
      </c>
      <c r="AH53" s="18">
        <v>171470</v>
      </c>
      <c r="AI53" s="18">
        <v>244670</v>
      </c>
      <c r="AJ53" s="18">
        <v>212765</v>
      </c>
      <c r="AK53" s="18">
        <v>202765</v>
      </c>
      <c r="AL53" s="18">
        <v>130584</v>
      </c>
      <c r="AM53" s="18">
        <v>172789</v>
      </c>
      <c r="AN53" s="18">
        <v>212789</v>
      </c>
      <c r="AO53" s="18">
        <v>194970</v>
      </c>
    </row>
    <row r="54" spans="1:41" s="26" customFormat="1" ht="12" customHeight="1" x14ac:dyDescent="0.2">
      <c r="A54" s="1" t="s">
        <v>50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25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</row>
    <row r="55" spans="1:41" s="41" customFormat="1" ht="12" customHeight="1" x14ac:dyDescent="0.2">
      <c r="A55" s="1" t="s">
        <v>29</v>
      </c>
      <c r="B55" s="18">
        <v>684457.35499999998</v>
      </c>
      <c r="C55" s="18">
        <v>744756.12</v>
      </c>
      <c r="D55" s="18">
        <v>789410.75999999989</v>
      </c>
      <c r="E55" s="18">
        <v>771049.09750000003</v>
      </c>
      <c r="F55" s="18">
        <v>800345.42750000011</v>
      </c>
      <c r="G55" s="18">
        <v>784950.87750000006</v>
      </c>
      <c r="H55" s="18">
        <v>797538.49750000006</v>
      </c>
      <c r="I55" s="18">
        <v>778555.54999999993</v>
      </c>
      <c r="J55" s="18">
        <v>746160.42249999999</v>
      </c>
      <c r="K55" s="18">
        <v>722017.28749999998</v>
      </c>
      <c r="L55" s="18">
        <v>723694.60499999998</v>
      </c>
      <c r="M55" s="18">
        <v>744096.15</v>
      </c>
      <c r="N55" s="18">
        <v>730574.4425</v>
      </c>
      <c r="O55" s="18">
        <v>774389.20500000007</v>
      </c>
      <c r="P55" s="18">
        <v>818610.56500000006</v>
      </c>
      <c r="Q55" s="18">
        <v>797640.66749999998</v>
      </c>
      <c r="R55" s="18">
        <v>843061.38500000001</v>
      </c>
      <c r="S55" s="18">
        <v>877736.88500000001</v>
      </c>
      <c r="T55" s="18">
        <v>822591.52249999996</v>
      </c>
      <c r="U55" s="18">
        <v>822883.66500000004</v>
      </c>
      <c r="V55" s="18">
        <v>796587.85750000004</v>
      </c>
      <c r="W55" s="18">
        <v>749265.17000000016</v>
      </c>
      <c r="X55" s="18">
        <v>781431.32750000001</v>
      </c>
      <c r="Y55" s="18">
        <f t="shared" ref="Y55" si="12">Y56-Y57</f>
        <v>745996.89</v>
      </c>
      <c r="Z55" s="18">
        <v>850990.22500000009</v>
      </c>
      <c r="AA55" s="18">
        <v>951795.72499999998</v>
      </c>
      <c r="AB55" s="18">
        <v>1050733.5575000001</v>
      </c>
      <c r="AC55" s="18">
        <v>982517.08750000002</v>
      </c>
      <c r="AD55" s="25">
        <v>989642.8125</v>
      </c>
      <c r="AE55" s="18">
        <v>968960.81</v>
      </c>
      <c r="AF55" s="18">
        <v>966866.20500000007</v>
      </c>
      <c r="AG55" s="18">
        <v>940401.005</v>
      </c>
      <c r="AH55" s="18">
        <v>940963.43</v>
      </c>
      <c r="AI55" s="18">
        <v>887882.48</v>
      </c>
      <c r="AJ55" s="18">
        <v>713483.89500000002</v>
      </c>
      <c r="AK55" s="18">
        <v>720244.5425000001</v>
      </c>
      <c r="AL55" s="18">
        <v>721724.54749999999</v>
      </c>
      <c r="AM55" s="18">
        <v>733106.52750000008</v>
      </c>
      <c r="AN55" s="18">
        <v>778248.79749999999</v>
      </c>
      <c r="AO55" s="18">
        <v>768421.40250000008</v>
      </c>
    </row>
    <row r="56" spans="1:41" s="41" customFormat="1" ht="12" customHeight="1" x14ac:dyDescent="0.2">
      <c r="A56" s="1" t="s">
        <v>51</v>
      </c>
      <c r="B56" s="18">
        <v>1461835.25</v>
      </c>
      <c r="C56" s="18">
        <v>1522481.25</v>
      </c>
      <c r="D56" s="18">
        <v>1582136.4</v>
      </c>
      <c r="E56" s="18">
        <v>1583226.25</v>
      </c>
      <c r="F56" s="18">
        <v>1616315.6</v>
      </c>
      <c r="G56" s="18">
        <v>1602337.5</v>
      </c>
      <c r="H56" s="18">
        <v>1611471.25</v>
      </c>
      <c r="I56" s="18">
        <v>1595742.2</v>
      </c>
      <c r="J56" s="18">
        <v>1564084.75</v>
      </c>
      <c r="K56" s="18">
        <v>1538218.25</v>
      </c>
      <c r="L56" s="18">
        <v>1537312.2</v>
      </c>
      <c r="M56" s="18">
        <v>1556178.75</v>
      </c>
      <c r="N56" s="18">
        <v>1554564.2</v>
      </c>
      <c r="O56" s="18">
        <v>1604679.75</v>
      </c>
      <c r="P56" s="18">
        <v>1663319.5</v>
      </c>
      <c r="Q56" s="18">
        <v>1659862.5</v>
      </c>
      <c r="R56" s="18">
        <v>1717575.2</v>
      </c>
      <c r="S56" s="18">
        <v>1757858.75</v>
      </c>
      <c r="T56" s="18">
        <v>1705728.2</v>
      </c>
      <c r="U56" s="18">
        <v>1710052.5</v>
      </c>
      <c r="V56" s="18">
        <v>1689340.75</v>
      </c>
      <c r="W56" s="18">
        <v>1647536.6</v>
      </c>
      <c r="X56" s="18">
        <v>1676366.75</v>
      </c>
      <c r="Y56" s="18">
        <v>1650375.75</v>
      </c>
      <c r="Z56" s="18">
        <v>1752685.6</v>
      </c>
      <c r="AA56" s="18">
        <v>1866078.5</v>
      </c>
      <c r="AB56" s="18">
        <v>1980715.25</v>
      </c>
      <c r="AC56" s="18">
        <v>1931710</v>
      </c>
      <c r="AD56" s="25">
        <v>1944900</v>
      </c>
      <c r="AE56" s="18">
        <v>1929451.25</v>
      </c>
      <c r="AF56" s="18">
        <v>1927819.8</v>
      </c>
      <c r="AG56" s="18">
        <v>1900717.25</v>
      </c>
      <c r="AH56" s="18">
        <v>1902026.75</v>
      </c>
      <c r="AI56" s="18">
        <v>1847824.4</v>
      </c>
      <c r="AJ56" s="18">
        <v>1669320</v>
      </c>
      <c r="AK56" s="18">
        <v>1676036.6</v>
      </c>
      <c r="AL56" s="18">
        <v>1686635.75</v>
      </c>
      <c r="AM56" s="18">
        <v>1708362.75</v>
      </c>
      <c r="AN56" s="18">
        <v>1765771.75</v>
      </c>
      <c r="AO56" s="18">
        <v>1767930</v>
      </c>
    </row>
    <row r="57" spans="1:41" s="26" customFormat="1" ht="12" customHeight="1" x14ac:dyDescent="0.2">
      <c r="A57" s="1" t="s">
        <v>52</v>
      </c>
      <c r="B57" s="20">
        <v>777377.89500000002</v>
      </c>
      <c r="C57" s="20">
        <v>777725.13</v>
      </c>
      <c r="D57" s="20">
        <v>792725.64</v>
      </c>
      <c r="E57" s="20">
        <v>812177.15249999997</v>
      </c>
      <c r="F57" s="20">
        <v>815970.17249999999</v>
      </c>
      <c r="G57" s="20">
        <v>817386.62249999994</v>
      </c>
      <c r="H57" s="20">
        <v>813932.75249999994</v>
      </c>
      <c r="I57" s="20">
        <v>817186.65</v>
      </c>
      <c r="J57" s="20">
        <v>817924.32750000001</v>
      </c>
      <c r="K57" s="20">
        <v>816200.96250000002</v>
      </c>
      <c r="L57" s="20">
        <v>813617.59499999997</v>
      </c>
      <c r="M57" s="20">
        <v>812082.6</v>
      </c>
      <c r="N57" s="20">
        <v>823989.75749999995</v>
      </c>
      <c r="O57" s="20">
        <v>830290.54499999993</v>
      </c>
      <c r="P57" s="30">
        <v>844708.93499999994</v>
      </c>
      <c r="Q57" s="20">
        <v>862221.83250000002</v>
      </c>
      <c r="R57" s="20">
        <v>874513.81499999994</v>
      </c>
      <c r="S57" s="20">
        <v>880121.86499999999</v>
      </c>
      <c r="T57" s="20">
        <v>883136.67749999999</v>
      </c>
      <c r="U57" s="20">
        <v>887168.83499999996</v>
      </c>
      <c r="V57" s="20">
        <v>892752.89249999996</v>
      </c>
      <c r="W57" s="20">
        <v>898271.42999999993</v>
      </c>
      <c r="X57" s="20">
        <v>894935.42249999999</v>
      </c>
      <c r="Y57" s="20">
        <f t="shared" ref="Y57" si="13">Y48*0.21</f>
        <v>904378.86</v>
      </c>
      <c r="Z57" s="20">
        <v>901695.375</v>
      </c>
      <c r="AA57" s="20">
        <v>914282.77500000002</v>
      </c>
      <c r="AB57" s="20">
        <v>929981.6925</v>
      </c>
      <c r="AC57" s="20">
        <v>949192.91249999998</v>
      </c>
      <c r="AD57" s="30">
        <v>955257.1875</v>
      </c>
      <c r="AE57" s="20">
        <v>960490.44</v>
      </c>
      <c r="AF57" s="20">
        <v>960953.59499999997</v>
      </c>
      <c r="AG57" s="20">
        <v>960316.245</v>
      </c>
      <c r="AH57" s="20">
        <v>961063.32</v>
      </c>
      <c r="AI57" s="20">
        <v>959941.91999999993</v>
      </c>
      <c r="AJ57" s="20">
        <v>955836.10499999998</v>
      </c>
      <c r="AK57" s="20">
        <v>955792.0575</v>
      </c>
      <c r="AL57" s="20">
        <v>964911.20250000001</v>
      </c>
      <c r="AM57" s="20">
        <v>975256.22249999992</v>
      </c>
      <c r="AN57" s="20">
        <v>987522.95250000001</v>
      </c>
      <c r="AO57" s="20">
        <v>999508.59749999992</v>
      </c>
    </row>
    <row r="58" spans="1:41" s="26" customFormat="1" ht="12" customHeight="1" x14ac:dyDescent="0.2">
      <c r="A58" s="7" t="s">
        <v>53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25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</row>
    <row r="59" spans="1:41" s="26" customFormat="1" ht="12" customHeight="1" x14ac:dyDescent="0.2">
      <c r="A59" s="1" t="s">
        <v>10</v>
      </c>
      <c r="B59" s="37">
        <v>1502950.6991900001</v>
      </c>
      <c r="C59" s="37">
        <v>1504718.6126799998</v>
      </c>
      <c r="D59" s="37">
        <v>1519147.28687</v>
      </c>
      <c r="E59" s="37">
        <v>1484739.2652</v>
      </c>
      <c r="F59" s="37">
        <v>1610906.3870199998</v>
      </c>
      <c r="G59" s="37">
        <v>1613151.6074199998</v>
      </c>
      <c r="H59" s="37">
        <v>1625961.2256799999</v>
      </c>
      <c r="I59" s="37">
        <v>1592436.9346400001</v>
      </c>
      <c r="J59" s="37">
        <v>1606454.4871800002</v>
      </c>
      <c r="K59" s="37">
        <v>1579774.0154399998</v>
      </c>
      <c r="L59" s="37">
        <v>1585657.9453400001</v>
      </c>
      <c r="M59" s="37">
        <v>1589518.1698900003</v>
      </c>
      <c r="N59" s="37">
        <v>1543904.8389899998</v>
      </c>
      <c r="O59" s="37">
        <v>1558364.58626</v>
      </c>
      <c r="P59" s="37">
        <v>1546564.5854099998</v>
      </c>
      <c r="Q59" s="37">
        <v>1534286.4572299998</v>
      </c>
      <c r="R59" s="37">
        <v>1618603.2891200001</v>
      </c>
      <c r="S59" s="37">
        <v>1604625.4220499999</v>
      </c>
      <c r="T59" s="37">
        <v>1606777.1584099999</v>
      </c>
      <c r="U59" s="37">
        <v>1634370.1425399999</v>
      </c>
      <c r="V59" s="37">
        <v>1625925.18915</v>
      </c>
      <c r="W59" s="37">
        <v>1610744.73432</v>
      </c>
      <c r="X59" s="37">
        <v>1611820.1788299999</v>
      </c>
      <c r="Y59" s="37">
        <f t="shared" ref="Y59" si="14">SUM(Y60:Y63)</f>
        <v>1494797.0407799999</v>
      </c>
      <c r="Z59" s="37">
        <v>1590280.7983699997</v>
      </c>
      <c r="AA59" s="37">
        <v>1612783.4279200002</v>
      </c>
      <c r="AB59" s="37">
        <v>1661404.4158900003</v>
      </c>
      <c r="AC59" s="37">
        <v>1685465.5142300003</v>
      </c>
      <c r="AD59" s="37">
        <v>1711626.7117700002</v>
      </c>
      <c r="AE59" s="37">
        <v>1696213.7589</v>
      </c>
      <c r="AF59" s="18">
        <v>1682608.68719</v>
      </c>
      <c r="AG59" s="18">
        <v>1686342.6697499999</v>
      </c>
      <c r="AH59" s="18">
        <v>1725642.2852099997</v>
      </c>
      <c r="AI59" s="18">
        <v>1609686.7351299999</v>
      </c>
      <c r="AJ59" s="18">
        <v>1661270.66445</v>
      </c>
      <c r="AK59" s="18">
        <v>1730303.2430499999</v>
      </c>
      <c r="AL59" s="18">
        <v>1779289.1827099998</v>
      </c>
      <c r="AM59" s="18">
        <v>1731660.5911099999</v>
      </c>
      <c r="AN59" s="18">
        <v>1727822.1610800002</v>
      </c>
      <c r="AO59" s="18">
        <v>1727034.5673400001</v>
      </c>
    </row>
    <row r="60" spans="1:41" s="26" customFormat="1" ht="12" customHeight="1" x14ac:dyDescent="0.2">
      <c r="A60" s="1" t="s">
        <v>54</v>
      </c>
      <c r="B60" s="37">
        <v>596143.42851</v>
      </c>
      <c r="C60" s="37">
        <v>605092.57950999995</v>
      </c>
      <c r="D60" s="37">
        <v>622790.73000999994</v>
      </c>
      <c r="E60" s="37">
        <v>631516.90451000002</v>
      </c>
      <c r="F60" s="37">
        <v>631190.01550999994</v>
      </c>
      <c r="G60" s="37">
        <v>631387.08800999995</v>
      </c>
      <c r="H60" s="37">
        <v>641753.44128000003</v>
      </c>
      <c r="I60" s="37">
        <v>641994.82828000002</v>
      </c>
      <c r="J60" s="37">
        <v>639537.07377999998</v>
      </c>
      <c r="K60" s="37">
        <v>635955.68227999995</v>
      </c>
      <c r="L60" s="37">
        <v>650292.55427999992</v>
      </c>
      <c r="M60" s="37">
        <v>686469.15127999999</v>
      </c>
      <c r="N60" s="37">
        <v>668296.25327999995</v>
      </c>
      <c r="O60" s="37">
        <v>677934.26228000002</v>
      </c>
      <c r="P60" s="37">
        <v>695027.84327999991</v>
      </c>
      <c r="Q60" s="37">
        <v>693907.91077999992</v>
      </c>
      <c r="R60" s="37">
        <v>691475.52677999996</v>
      </c>
      <c r="S60" s="37">
        <v>697623.84077999997</v>
      </c>
      <c r="T60" s="37">
        <v>698755.95328000002</v>
      </c>
      <c r="U60" s="37">
        <v>705551.18328</v>
      </c>
      <c r="V60" s="37">
        <v>702501.79327999998</v>
      </c>
      <c r="W60" s="37">
        <v>699629.55876000004</v>
      </c>
      <c r="X60" s="37">
        <v>710239.11525999999</v>
      </c>
      <c r="Y60" s="37">
        <v>738073.83926000004</v>
      </c>
      <c r="Z60" s="37">
        <v>726127.61326000001</v>
      </c>
      <c r="AA60" s="37">
        <v>732465.67975999997</v>
      </c>
      <c r="AB60" s="37">
        <v>739251.37375999999</v>
      </c>
      <c r="AC60" s="37">
        <v>746756.14086000004</v>
      </c>
      <c r="AD60" s="37">
        <v>742437.92678999994</v>
      </c>
      <c r="AE60" s="37">
        <v>740543.97378999996</v>
      </c>
      <c r="AF60" s="18">
        <v>810187.39379</v>
      </c>
      <c r="AG60" s="18">
        <v>755857.90978999995</v>
      </c>
      <c r="AH60" s="18">
        <v>745452.62378999998</v>
      </c>
      <c r="AI60" s="18">
        <v>734686.97578999994</v>
      </c>
      <c r="AJ60" s="18">
        <v>747383.83378999995</v>
      </c>
      <c r="AK60" s="18">
        <v>781338.77879000001</v>
      </c>
      <c r="AL60" s="18">
        <v>757098.82378999994</v>
      </c>
      <c r="AM60" s="18">
        <v>762167.48028999998</v>
      </c>
      <c r="AN60" s="18">
        <v>772418.69279</v>
      </c>
      <c r="AO60" s="18">
        <v>768780.07429000002</v>
      </c>
    </row>
    <row r="61" spans="1:41" s="26" customFormat="1" ht="12" customHeight="1" x14ac:dyDescent="0.2">
      <c r="A61" s="1" t="s">
        <v>55</v>
      </c>
      <c r="B61" s="37">
        <v>719119.80402000016</v>
      </c>
      <c r="C61" s="37">
        <v>732773.03404000006</v>
      </c>
      <c r="D61" s="37">
        <v>763778.76447000005</v>
      </c>
      <c r="E61" s="37">
        <v>682806.96496999997</v>
      </c>
      <c r="F61" s="37">
        <v>758843.77791999991</v>
      </c>
      <c r="G61" s="37">
        <v>744089.60784999991</v>
      </c>
      <c r="H61" s="37">
        <v>776304.08868000004</v>
      </c>
      <c r="I61" s="37">
        <v>761802.54992999998</v>
      </c>
      <c r="J61" s="37">
        <v>768034.44383</v>
      </c>
      <c r="K61" s="37">
        <v>778010.9453299999</v>
      </c>
      <c r="L61" s="37">
        <v>784864.58334000001</v>
      </c>
      <c r="M61" s="37">
        <v>747865.97460000007</v>
      </c>
      <c r="N61" s="37">
        <v>728232.80437000003</v>
      </c>
      <c r="O61" s="37">
        <v>752876.38319999992</v>
      </c>
      <c r="P61" s="37">
        <v>746113.57268999994</v>
      </c>
      <c r="Q61" s="37">
        <v>690102.70756999997</v>
      </c>
      <c r="R61" s="37">
        <v>729617.12972000008</v>
      </c>
      <c r="S61" s="37">
        <v>715871.63635000004</v>
      </c>
      <c r="T61" s="37">
        <v>782850.09808000003</v>
      </c>
      <c r="U61" s="37">
        <v>798118.86447999999</v>
      </c>
      <c r="V61" s="37">
        <v>784134.26888999995</v>
      </c>
      <c r="W61" s="37">
        <v>794578.47825000004</v>
      </c>
      <c r="X61" s="37">
        <v>800396.79426999995</v>
      </c>
      <c r="Y61" s="37">
        <v>741991.00525999989</v>
      </c>
      <c r="Z61" s="37">
        <v>739848.23372000002</v>
      </c>
      <c r="AA61" s="37">
        <v>752718.57909999997</v>
      </c>
      <c r="AB61" s="37">
        <v>809981.40390000003</v>
      </c>
      <c r="AC61" s="37">
        <v>792962.75037000014</v>
      </c>
      <c r="AD61" s="37">
        <v>787169.58682000008</v>
      </c>
      <c r="AE61" s="37">
        <v>776001.48804999993</v>
      </c>
      <c r="AF61" s="18">
        <v>703799.82122000004</v>
      </c>
      <c r="AG61" s="18">
        <v>741750.85626999987</v>
      </c>
      <c r="AH61" s="18">
        <v>775600.09742999985</v>
      </c>
      <c r="AI61" s="18">
        <v>723075.07967000001</v>
      </c>
      <c r="AJ61" s="18">
        <v>786579.47856000008</v>
      </c>
      <c r="AK61" s="18">
        <v>800640.75043000001</v>
      </c>
      <c r="AL61" s="18">
        <v>884904.55198999983</v>
      </c>
      <c r="AM61" s="18">
        <v>857473.27060000005</v>
      </c>
      <c r="AN61" s="18">
        <v>836143.99987000017</v>
      </c>
      <c r="AO61" s="18">
        <v>818819.87398000003</v>
      </c>
    </row>
    <row r="62" spans="1:41" s="26" customFormat="1" ht="12" customHeight="1" x14ac:dyDescent="0.2">
      <c r="A62" s="1" t="s">
        <v>65</v>
      </c>
      <c r="B62" s="37">
        <v>172626.44766999997</v>
      </c>
      <c r="C62" s="37">
        <v>150766.84714</v>
      </c>
      <c r="D62" s="37">
        <v>117744.73808</v>
      </c>
      <c r="E62" s="37">
        <v>153077.89318000001</v>
      </c>
      <c r="F62" s="37">
        <v>204371.49213999999</v>
      </c>
      <c r="G62" s="37">
        <v>221960.98684000003</v>
      </c>
      <c r="H62" s="37">
        <v>192978.66125999999</v>
      </c>
      <c r="I62" s="37">
        <v>173954.60553</v>
      </c>
      <c r="J62" s="37">
        <v>183260.62547000003</v>
      </c>
      <c r="K62" s="37">
        <v>150586.22041999997</v>
      </c>
      <c r="L62" s="37">
        <v>133319.96536999999</v>
      </c>
      <c r="M62" s="37">
        <v>140320.94821</v>
      </c>
      <c r="N62" s="37">
        <v>131293.61215</v>
      </c>
      <c r="O62" s="37">
        <v>112080.23318000001</v>
      </c>
      <c r="P62" s="37">
        <v>91044.469200000007</v>
      </c>
      <c r="Q62" s="37">
        <v>134808.47073999999</v>
      </c>
      <c r="R62" s="37">
        <v>182051.52687</v>
      </c>
      <c r="S62" s="37">
        <v>176527.13655</v>
      </c>
      <c r="T62" s="37">
        <v>108133.21939</v>
      </c>
      <c r="U62" s="37">
        <v>115535.015</v>
      </c>
      <c r="V62" s="37">
        <v>125523.57251</v>
      </c>
      <c r="W62" s="37">
        <v>101821.94604</v>
      </c>
      <c r="X62" s="37">
        <v>86957.297120000017</v>
      </c>
      <c r="Y62" s="37">
        <f t="shared" ref="Y62" si="15">IF(Y96&lt;0,Y95,Y95+Y96)</f>
        <v>0</v>
      </c>
      <c r="Z62" s="37">
        <v>108167.55148000001</v>
      </c>
      <c r="AA62" s="37">
        <v>109501.18177000002</v>
      </c>
      <c r="AB62" s="37">
        <v>95870.448640000002</v>
      </c>
      <c r="AC62" s="37">
        <v>129410.6602</v>
      </c>
      <c r="AD62" s="37">
        <v>164549.39941000001</v>
      </c>
      <c r="AE62" s="37">
        <v>163238.35579</v>
      </c>
      <c r="AF62" s="18">
        <v>153604.88184000002</v>
      </c>
      <c r="AG62" s="18">
        <v>173447.83085999999</v>
      </c>
      <c r="AH62" s="18">
        <v>190008.97495</v>
      </c>
      <c r="AI62" s="18">
        <v>136789.64582000001</v>
      </c>
      <c r="AJ62" s="18">
        <v>112530.60212999997</v>
      </c>
      <c r="AK62" s="18">
        <v>133516.76414000001</v>
      </c>
      <c r="AL62" s="18">
        <v>121633.85171999999</v>
      </c>
      <c r="AM62" s="18">
        <v>95722.522169999982</v>
      </c>
      <c r="AN62" s="18">
        <v>104630.24293999998</v>
      </c>
      <c r="AO62" s="18">
        <v>123339.49589000001</v>
      </c>
    </row>
    <row r="63" spans="1:41" s="26" customFormat="1" ht="12" customHeight="1" x14ac:dyDescent="0.2">
      <c r="A63" s="1" t="s">
        <v>56</v>
      </c>
      <c r="B63" s="37">
        <v>15061.018990000002</v>
      </c>
      <c r="C63" s="37">
        <v>16086.151989999998</v>
      </c>
      <c r="D63" s="37">
        <v>14833.054310000003</v>
      </c>
      <c r="E63" s="37">
        <v>17337.502539999998</v>
      </c>
      <c r="F63" s="37">
        <v>16501.101449999998</v>
      </c>
      <c r="G63" s="37">
        <v>15713.924719999999</v>
      </c>
      <c r="H63" s="37">
        <v>14925.034460000001</v>
      </c>
      <c r="I63" s="37">
        <v>14684.950899999998</v>
      </c>
      <c r="J63" s="37">
        <v>15622.344099999998</v>
      </c>
      <c r="K63" s="37">
        <v>15221.16741</v>
      </c>
      <c r="L63" s="37">
        <v>17180.842349999999</v>
      </c>
      <c r="M63" s="37">
        <v>14862.095799999997</v>
      </c>
      <c r="N63" s="37">
        <v>16082.169190000001</v>
      </c>
      <c r="O63" s="37">
        <v>15473.707599999998</v>
      </c>
      <c r="P63" s="37">
        <v>14378.700239999998</v>
      </c>
      <c r="Q63" s="37">
        <v>15467.368139999997</v>
      </c>
      <c r="R63" s="37">
        <v>15459.105749999997</v>
      </c>
      <c r="S63" s="37">
        <v>14602.808370000001</v>
      </c>
      <c r="T63" s="37">
        <v>17037.887660000008</v>
      </c>
      <c r="U63" s="37">
        <v>15165.079779999998</v>
      </c>
      <c r="V63" s="37">
        <v>13765.554469999995</v>
      </c>
      <c r="W63" s="37">
        <v>14714.751269999992</v>
      </c>
      <c r="X63" s="37">
        <v>14226.972180000004</v>
      </c>
      <c r="Y63" s="37">
        <v>14732.196260000002</v>
      </c>
      <c r="Z63" s="37">
        <v>16137.39991</v>
      </c>
      <c r="AA63" s="37">
        <v>18097.987290000005</v>
      </c>
      <c r="AB63" s="37">
        <v>16301.18959</v>
      </c>
      <c r="AC63" s="37">
        <v>16335.962799999994</v>
      </c>
      <c r="AD63" s="37">
        <v>17469.798749999994</v>
      </c>
      <c r="AE63" s="37">
        <v>16429.941270000007</v>
      </c>
      <c r="AF63" s="18">
        <v>15016.590340000001</v>
      </c>
      <c r="AG63" s="18">
        <v>15286.072829999994</v>
      </c>
      <c r="AH63" s="18">
        <v>14580.589040000003</v>
      </c>
      <c r="AI63" s="18">
        <v>15135.033849999998</v>
      </c>
      <c r="AJ63" s="18">
        <v>14776.749970000003</v>
      </c>
      <c r="AK63" s="18">
        <v>14806.949689999998</v>
      </c>
      <c r="AL63" s="18">
        <v>15651.95521</v>
      </c>
      <c r="AM63" s="18">
        <v>16297.31805</v>
      </c>
      <c r="AN63" s="18">
        <v>14629.225480000001</v>
      </c>
      <c r="AO63" s="18">
        <v>16095.123179999997</v>
      </c>
    </row>
    <row r="64" spans="1:41" s="26" customFormat="1" ht="12" customHeight="1" x14ac:dyDescent="0.2">
      <c r="A64" s="1" t="s">
        <v>11</v>
      </c>
      <c r="B64" s="37">
        <v>964496.42244999984</v>
      </c>
      <c r="C64" s="37">
        <v>978191.94070000015</v>
      </c>
      <c r="D64" s="37">
        <v>996749.60895999998</v>
      </c>
      <c r="E64" s="37">
        <v>972528.24203000008</v>
      </c>
      <c r="F64" s="37">
        <v>1056442.20025</v>
      </c>
      <c r="G64" s="37">
        <v>1050257.0035399999</v>
      </c>
      <c r="H64" s="37">
        <v>1052784.0291199998</v>
      </c>
      <c r="I64" s="37">
        <v>1032876.9084599999</v>
      </c>
      <c r="J64" s="37">
        <v>1052916.87207</v>
      </c>
      <c r="K64" s="37">
        <v>1026829.3683899998</v>
      </c>
      <c r="L64" s="37">
        <v>1035521.42701</v>
      </c>
      <c r="M64" s="37">
        <v>951539.2108499998</v>
      </c>
      <c r="N64" s="37">
        <v>940626.49014999997</v>
      </c>
      <c r="O64" s="37">
        <v>944551.00404999987</v>
      </c>
      <c r="P64" s="37">
        <v>954218.7206</v>
      </c>
      <c r="Q64" s="37">
        <v>965697.56428999989</v>
      </c>
      <c r="R64" s="37">
        <v>1039435.54237</v>
      </c>
      <c r="S64" s="37">
        <v>1036334.74042</v>
      </c>
      <c r="T64" s="37">
        <v>1002613.3195099998</v>
      </c>
      <c r="U64" s="37">
        <v>1024440.8339299998</v>
      </c>
      <c r="V64" s="37">
        <v>1019082.1907299999</v>
      </c>
      <c r="W64" s="37">
        <v>999248.17106999992</v>
      </c>
      <c r="X64" s="37">
        <v>996991.30663999985</v>
      </c>
      <c r="Y64" s="37">
        <v>1001289.0227099999</v>
      </c>
      <c r="Z64" s="37">
        <v>989920.68171999988</v>
      </c>
      <c r="AA64" s="37">
        <v>1041897.9559699999</v>
      </c>
      <c r="AB64" s="37">
        <v>1087438.5631500003</v>
      </c>
      <c r="AC64" s="37">
        <v>1113307.0521300002</v>
      </c>
      <c r="AD64" s="37">
        <v>1161968.2240900001</v>
      </c>
      <c r="AE64" s="37">
        <v>1152922.2469100002</v>
      </c>
      <c r="AF64" s="18">
        <v>1144952.1613500002</v>
      </c>
      <c r="AG64" s="18">
        <v>1148909.1581599999</v>
      </c>
      <c r="AH64" s="18">
        <v>1164494.6646100003</v>
      </c>
      <c r="AI64" s="18">
        <v>1095491.6047600002</v>
      </c>
      <c r="AJ64" s="18">
        <v>1111484.6045900004</v>
      </c>
      <c r="AK64" s="18">
        <v>1124473.48792</v>
      </c>
      <c r="AL64" s="18">
        <v>1121755.8700000001</v>
      </c>
      <c r="AM64" s="18">
        <v>1116195.4109</v>
      </c>
      <c r="AN64" s="18">
        <v>1151480.7332300001</v>
      </c>
      <c r="AO64" s="18">
        <v>1144702.9296100002</v>
      </c>
    </row>
    <row r="65" spans="1:41" s="26" customFormat="1" ht="12" customHeight="1" x14ac:dyDescent="0.2">
      <c r="A65" s="1" t="s">
        <v>122</v>
      </c>
      <c r="B65" s="37">
        <v>18534.55</v>
      </c>
      <c r="C65" s="37">
        <v>18854.38</v>
      </c>
      <c r="D65" s="37">
        <v>18711.580000000002</v>
      </c>
      <c r="E65" s="37">
        <v>18772.16</v>
      </c>
      <c r="F65" s="37">
        <v>18582.57</v>
      </c>
      <c r="G65" s="37">
        <v>18496.490000000002</v>
      </c>
      <c r="H65" s="37">
        <v>18427.740000000002</v>
      </c>
      <c r="I65" s="37">
        <v>18337.5</v>
      </c>
      <c r="J65" s="37">
        <v>17998.59</v>
      </c>
      <c r="K65" s="37">
        <v>17735.03</v>
      </c>
      <c r="L65" s="37">
        <v>18365.54</v>
      </c>
      <c r="M65" s="37">
        <v>18930.82</v>
      </c>
      <c r="N65" s="37">
        <v>18896.310000000001</v>
      </c>
      <c r="O65" s="37">
        <v>18643.330000000002</v>
      </c>
      <c r="P65" s="37">
        <v>18751.21</v>
      </c>
      <c r="Q65" s="37">
        <v>18751.21</v>
      </c>
      <c r="R65" s="37">
        <v>18751.21</v>
      </c>
      <c r="S65" s="37">
        <v>18751.21</v>
      </c>
      <c r="T65" s="37">
        <v>18751.21</v>
      </c>
      <c r="U65" s="37">
        <v>18751.21</v>
      </c>
      <c r="V65" s="37">
        <v>18751.21</v>
      </c>
      <c r="W65" s="37">
        <v>18751.21</v>
      </c>
      <c r="X65" s="37">
        <v>18751.21</v>
      </c>
      <c r="Y65" s="37">
        <v>18751.21</v>
      </c>
      <c r="Z65" s="37">
        <v>18896.310000000001</v>
      </c>
      <c r="AA65" s="37">
        <v>18896.310000000001</v>
      </c>
      <c r="AB65" s="37">
        <v>18751.21</v>
      </c>
      <c r="AC65" s="37">
        <v>18751.21</v>
      </c>
      <c r="AD65" s="37">
        <v>18751.21</v>
      </c>
      <c r="AE65" s="37">
        <v>18751.21</v>
      </c>
      <c r="AF65" s="18">
        <v>18751.21</v>
      </c>
      <c r="AG65" s="18">
        <v>18751.21</v>
      </c>
      <c r="AH65" s="18">
        <v>18751.21</v>
      </c>
      <c r="AI65" s="18">
        <v>18751.21</v>
      </c>
      <c r="AJ65" s="18">
        <v>18751.21</v>
      </c>
      <c r="AK65" s="18">
        <v>18751.21</v>
      </c>
      <c r="AL65" s="18">
        <v>18751.21</v>
      </c>
      <c r="AM65" s="18">
        <v>18751.21</v>
      </c>
      <c r="AN65" s="18">
        <v>18751.21</v>
      </c>
      <c r="AO65" s="18">
        <v>18751.21</v>
      </c>
    </row>
    <row r="66" spans="1:41" s="26" customFormat="1" ht="12" customHeight="1" x14ac:dyDescent="0.2">
      <c r="A66" s="1" t="s">
        <v>123</v>
      </c>
      <c r="B66" s="37">
        <v>945961.87244999979</v>
      </c>
      <c r="C66" s="37">
        <v>959337.56070000015</v>
      </c>
      <c r="D66" s="37">
        <v>978038.02896000003</v>
      </c>
      <c r="E66" s="37">
        <v>953756.08203000005</v>
      </c>
      <c r="F66" s="37">
        <v>1037859.63025</v>
      </c>
      <c r="G66" s="37">
        <v>1031760.51354</v>
      </c>
      <c r="H66" s="37">
        <v>1034356.2891199999</v>
      </c>
      <c r="I66" s="37">
        <v>1014539.4084599999</v>
      </c>
      <c r="J66" s="37">
        <v>1034918.2820700001</v>
      </c>
      <c r="K66" s="37">
        <v>1009094.3383899998</v>
      </c>
      <c r="L66" s="37">
        <v>1017155.8870099999</v>
      </c>
      <c r="M66" s="37">
        <v>932608.39084999985</v>
      </c>
      <c r="N66" s="37">
        <v>921730.18014999991</v>
      </c>
      <c r="O66" s="37">
        <v>925907.67404999991</v>
      </c>
      <c r="P66" s="37">
        <v>935467.51060000004</v>
      </c>
      <c r="Q66" s="37">
        <v>946946.35428999993</v>
      </c>
      <c r="R66" s="37">
        <v>1020684.3323700001</v>
      </c>
      <c r="S66" s="37">
        <v>1017583.5304200001</v>
      </c>
      <c r="T66" s="37">
        <v>983862.10950999986</v>
      </c>
      <c r="U66" s="37">
        <v>1005689.6239299999</v>
      </c>
      <c r="V66" s="37">
        <v>1000330.98073</v>
      </c>
      <c r="W66" s="37">
        <v>980496.96106999996</v>
      </c>
      <c r="X66" s="37">
        <v>978240.09663999989</v>
      </c>
      <c r="Y66" s="37">
        <f t="shared" ref="Y66" si="16">Y64-Y65</f>
        <v>982537.81270999997</v>
      </c>
      <c r="Z66" s="37">
        <v>971024.37171999982</v>
      </c>
      <c r="AA66" s="37">
        <v>1023001.6459699998</v>
      </c>
      <c r="AB66" s="37">
        <v>1068687.3531500003</v>
      </c>
      <c r="AC66" s="37">
        <v>1094555.8421300002</v>
      </c>
      <c r="AD66" s="37">
        <v>1143217.0140900002</v>
      </c>
      <c r="AE66" s="37">
        <v>1134171.0369100003</v>
      </c>
      <c r="AF66" s="18">
        <v>1126200.9513500002</v>
      </c>
      <c r="AG66" s="18">
        <v>1130157.9481599999</v>
      </c>
      <c r="AH66" s="18">
        <v>1145743.4546100004</v>
      </c>
      <c r="AI66" s="18">
        <v>1076740.3947600003</v>
      </c>
      <c r="AJ66" s="18">
        <v>1092733.3945900004</v>
      </c>
      <c r="AK66" s="18">
        <v>1105722.27792</v>
      </c>
      <c r="AL66" s="18">
        <v>1103004.6600000001</v>
      </c>
      <c r="AM66" s="18">
        <v>1097444.2009000001</v>
      </c>
      <c r="AN66" s="18">
        <v>1132729.5232300002</v>
      </c>
      <c r="AO66" s="18">
        <v>1125951.7196100003</v>
      </c>
    </row>
    <row r="67" spans="1:41" s="28" customFormat="1" ht="12" customHeight="1" x14ac:dyDescent="0.2">
      <c r="A67" s="1" t="s">
        <v>12</v>
      </c>
      <c r="B67" s="38">
        <v>0.63952579233210116</v>
      </c>
      <c r="C67" s="38">
        <v>0.64551153863108934</v>
      </c>
      <c r="D67" s="38">
        <v>0.65297454767180729</v>
      </c>
      <c r="E67" s="38">
        <v>0.65236524569482468</v>
      </c>
      <c r="F67" s="38">
        <v>0.65424022217202038</v>
      </c>
      <c r="G67" s="38">
        <v>0.64811361374936749</v>
      </c>
      <c r="H67" s="38">
        <v>0.64300448812072641</v>
      </c>
      <c r="I67" s="38">
        <v>0.64435651635995217</v>
      </c>
      <c r="J67" s="38">
        <v>0.65194130674645845</v>
      </c>
      <c r="K67" s="38">
        <v>0.64595239700787677</v>
      </c>
      <c r="L67" s="38">
        <v>0.64811307312021871</v>
      </c>
      <c r="M67" s="38">
        <v>0.59297460483409381</v>
      </c>
      <c r="N67" s="38">
        <v>0.60380471165791538</v>
      </c>
      <c r="O67" s="38">
        <v>0.60126747958075277</v>
      </c>
      <c r="P67" s="38">
        <v>0.61178108012817989</v>
      </c>
      <c r="Q67" s="38">
        <v>0.62462846505007685</v>
      </c>
      <c r="R67" s="38">
        <v>0.63789113623486582</v>
      </c>
      <c r="S67" s="38">
        <v>0.64193927524351257</v>
      </c>
      <c r="T67" s="38">
        <v>0.61903688579513672</v>
      </c>
      <c r="U67" s="38">
        <v>0.62272042720574472</v>
      </c>
      <c r="V67" s="38">
        <v>0.62230147292142146</v>
      </c>
      <c r="W67" s="38">
        <v>0.61688221742729343</v>
      </c>
      <c r="X67" s="38">
        <v>0.6137912712520075</v>
      </c>
      <c r="Y67" s="38">
        <v>0.61942238079459488</v>
      </c>
      <c r="Z67" s="38">
        <v>0.61840149501966357</v>
      </c>
      <c r="AA67" s="38">
        <v>0.64220368632517177</v>
      </c>
      <c r="AB67" s="38">
        <v>0.65206648524547928</v>
      </c>
      <c r="AC67" s="38">
        <v>0.65780079328095542</v>
      </c>
      <c r="AD67" s="38">
        <v>0.67524873352284298</v>
      </c>
      <c r="AE67" s="38">
        <v>0.67631249730459486</v>
      </c>
      <c r="AF67" s="19">
        <v>0.67651402976296815</v>
      </c>
      <c r="AG67" s="19">
        <v>0.67855104717638126</v>
      </c>
      <c r="AH67" s="19">
        <v>0.67169121316701919</v>
      </c>
      <c r="AI67" s="19">
        <v>0.67671955494479497</v>
      </c>
      <c r="AJ67" s="19">
        <v>0.6647414778950963</v>
      </c>
      <c r="AK67" s="19">
        <v>0.6460835367415152</v>
      </c>
      <c r="AL67" s="19">
        <v>0.62627864695121538</v>
      </c>
      <c r="AM67" s="19">
        <v>0.64031691011276404</v>
      </c>
      <c r="AN67" s="19">
        <v>0.66236605191755049</v>
      </c>
      <c r="AO67" s="19">
        <v>0.65910114307083745</v>
      </c>
    </row>
    <row r="68" spans="1:41" s="26" customFormat="1" ht="11.25" x14ac:dyDescent="0.2">
      <c r="A68" s="1" t="s">
        <v>13</v>
      </c>
      <c r="B68" s="37">
        <v>1393.42995</v>
      </c>
      <c r="C68" s="37">
        <v>6217.4034000000001</v>
      </c>
      <c r="D68" s="37">
        <v>4622.1090599999998</v>
      </c>
      <c r="E68" s="37">
        <v>3283.2535499999994</v>
      </c>
      <c r="F68" s="37">
        <v>1431.97947</v>
      </c>
      <c r="G68" s="37">
        <v>1651.31358</v>
      </c>
      <c r="H68" s="37">
        <v>5324.4651400000002</v>
      </c>
      <c r="I68" s="37">
        <v>4053.8546499999998</v>
      </c>
      <c r="J68" s="37">
        <v>2653.2273999999998</v>
      </c>
      <c r="K68" s="37">
        <v>2916.4757100000002</v>
      </c>
      <c r="L68" s="37">
        <v>2634.8835299999996</v>
      </c>
      <c r="M68" s="37">
        <v>2694.1663100000001</v>
      </c>
      <c r="N68" s="37">
        <v>2062.8176799999997</v>
      </c>
      <c r="O68" s="37">
        <v>1064.6824799999999</v>
      </c>
      <c r="P68" s="37">
        <v>2253.2234399999998</v>
      </c>
      <c r="Q68" s="37">
        <v>1473.1930100000002</v>
      </c>
      <c r="R68" s="37">
        <v>1469.4642200000001</v>
      </c>
      <c r="S68" s="37">
        <v>2939.2284300000001</v>
      </c>
      <c r="T68" s="37">
        <v>3742.4712300000001</v>
      </c>
      <c r="U68" s="37">
        <v>2845.5466999999999</v>
      </c>
      <c r="V68" s="37">
        <v>2881.7557399999996</v>
      </c>
      <c r="W68" s="37">
        <v>2500.4796299999998</v>
      </c>
      <c r="X68" s="37">
        <v>2472.1494299999995</v>
      </c>
      <c r="Y68" s="37">
        <v>697.63646999999992</v>
      </c>
      <c r="Z68" s="37">
        <v>628.57206999999994</v>
      </c>
      <c r="AA68" s="37">
        <v>1324.2526099999998</v>
      </c>
      <c r="AB68" s="37">
        <v>984.50264000000004</v>
      </c>
      <c r="AC68" s="37">
        <v>477.03005999999999</v>
      </c>
      <c r="AD68" s="37">
        <v>804.39065000000005</v>
      </c>
      <c r="AE68" s="37">
        <v>500.17693000000003</v>
      </c>
      <c r="AF68" s="18">
        <v>2162.0397400000002</v>
      </c>
      <c r="AG68" s="18">
        <v>523.57120000000009</v>
      </c>
      <c r="AH68" s="18">
        <v>400.38848999999999</v>
      </c>
      <c r="AI68" s="18">
        <v>60474.058100000002</v>
      </c>
      <c r="AJ68" s="18">
        <v>61624.479920000005</v>
      </c>
      <c r="AK68" s="18">
        <v>60167.652399999999</v>
      </c>
      <c r="AL68" s="18">
        <v>60958.704030000001</v>
      </c>
      <c r="AM68" s="18">
        <v>2241.5640700000004</v>
      </c>
      <c r="AN68" s="18">
        <v>21398.48285</v>
      </c>
      <c r="AO68" s="18">
        <v>20373.886910000001</v>
      </c>
    </row>
    <row r="69" spans="1:41" s="26" customFormat="1" ht="11.25" x14ac:dyDescent="0.2">
      <c r="A69" s="1" t="s">
        <v>66</v>
      </c>
      <c r="B69" s="37">
        <v>117276.31623000001</v>
      </c>
      <c r="C69" s="37">
        <v>115564.48556999999</v>
      </c>
      <c r="D69" s="37">
        <v>116994.70735</v>
      </c>
      <c r="E69" s="37">
        <v>117149.29654000001</v>
      </c>
      <c r="F69" s="37">
        <v>115449.55470000001</v>
      </c>
      <c r="G69" s="37">
        <v>115676.54642</v>
      </c>
      <c r="H69" s="37">
        <v>116805.06924</v>
      </c>
      <c r="I69" s="37">
        <v>115664.97941</v>
      </c>
      <c r="J69" s="37">
        <v>114363.51672</v>
      </c>
      <c r="K69" s="37">
        <v>114290.46192</v>
      </c>
      <c r="L69" s="37">
        <v>115955.85059999999</v>
      </c>
      <c r="M69" s="37">
        <v>116685.00715</v>
      </c>
      <c r="N69" s="37">
        <v>115660.06559999999</v>
      </c>
      <c r="O69" s="37">
        <v>115458.29519</v>
      </c>
      <c r="P69" s="37">
        <v>115098.63072</v>
      </c>
      <c r="Q69" s="37">
        <v>114620.33916</v>
      </c>
      <c r="R69" s="37">
        <v>115108.19742</v>
      </c>
      <c r="S69" s="37">
        <v>114395.52168999999</v>
      </c>
      <c r="T69" s="37">
        <v>115532.82848000001</v>
      </c>
      <c r="U69" s="37">
        <v>117114.29111000001</v>
      </c>
      <c r="V69" s="37">
        <v>117963.68368999999</v>
      </c>
      <c r="W69" s="37">
        <v>115812.21962999999</v>
      </c>
      <c r="X69" s="37">
        <v>114270.63276000001</v>
      </c>
      <c r="Y69" s="37">
        <v>113420.58790000001</v>
      </c>
      <c r="Z69" s="37">
        <v>113393.67068000001</v>
      </c>
      <c r="AA69" s="37">
        <v>113844.04487</v>
      </c>
      <c r="AB69" s="37">
        <v>115556.65826000001</v>
      </c>
      <c r="AC69" s="37">
        <v>117941.24543000001</v>
      </c>
      <c r="AD69" s="37">
        <v>117941.24543000001</v>
      </c>
      <c r="AE69" s="37">
        <v>119497.13887000001</v>
      </c>
      <c r="AF69" s="18">
        <v>117836.57702</v>
      </c>
      <c r="AG69" s="18">
        <v>119030.84917</v>
      </c>
      <c r="AH69" s="18">
        <v>119233.53277999999</v>
      </c>
      <c r="AI69" s="18">
        <v>118139.62402</v>
      </c>
      <c r="AJ69" s="18">
        <v>118154.53937</v>
      </c>
      <c r="AK69" s="18">
        <v>119105.68687000001</v>
      </c>
      <c r="AL69" s="18">
        <v>120181.24495000001</v>
      </c>
      <c r="AM69" s="18">
        <v>119563.32304999999</v>
      </c>
      <c r="AN69" s="18">
        <v>117965.24915</v>
      </c>
      <c r="AO69" s="18">
        <v>119324.32947</v>
      </c>
    </row>
    <row r="70" spans="1:41" s="26" customFormat="1" ht="12" customHeight="1" x14ac:dyDescent="0.2">
      <c r="A70" s="1" t="s">
        <v>23</v>
      </c>
      <c r="B70" s="37">
        <v>672979.72733999998</v>
      </c>
      <c r="C70" s="37">
        <v>664915.16234000004</v>
      </c>
      <c r="D70" s="37">
        <v>662499.30319000001</v>
      </c>
      <c r="E70" s="37">
        <v>654000.06085999997</v>
      </c>
      <c r="F70" s="37">
        <v>687852.26552000002</v>
      </c>
      <c r="G70" s="37">
        <v>701852.26552000002</v>
      </c>
      <c r="H70" s="37">
        <v>717111.86266999994</v>
      </c>
      <c r="I70" s="37">
        <v>699136.15044</v>
      </c>
      <c r="J70" s="37">
        <v>693690.80526000005</v>
      </c>
      <c r="K70" s="37">
        <v>695246.07227999996</v>
      </c>
      <c r="L70" s="37">
        <v>692712.92145000002</v>
      </c>
      <c r="M70" s="37">
        <v>782932.90745000006</v>
      </c>
      <c r="N70" s="37">
        <v>749790.64379</v>
      </c>
      <c r="O70" s="37">
        <v>759741.56608999998</v>
      </c>
      <c r="P70" s="37">
        <v>734778.42859000002</v>
      </c>
      <c r="Q70" s="37">
        <v>712003.44825999998</v>
      </c>
      <c r="R70" s="37">
        <v>709192.40090000001</v>
      </c>
      <c r="S70" s="37">
        <v>703888.46189999999</v>
      </c>
      <c r="T70" s="37">
        <v>743829.34187999996</v>
      </c>
      <c r="U70" s="37">
        <v>746088.04955</v>
      </c>
      <c r="V70" s="37">
        <v>746087.31405000004</v>
      </c>
      <c r="W70" s="37">
        <v>749442.59883000003</v>
      </c>
      <c r="X70" s="37">
        <v>749042.59883000003</v>
      </c>
      <c r="Y70" s="37">
        <f t="shared" ref="Y70" si="17">SUM(Y71:Y73)</f>
        <v>738860.59883000003</v>
      </c>
      <c r="Z70" s="37">
        <v>740585.47057</v>
      </c>
      <c r="AA70" s="37">
        <v>710679.03234000003</v>
      </c>
      <c r="AB70" s="37">
        <v>711379.03234000003</v>
      </c>
      <c r="AC70" s="37">
        <v>709746.98418000003</v>
      </c>
      <c r="AD70" s="37">
        <v>675297.81757999992</v>
      </c>
      <c r="AE70" s="37">
        <v>675152.81757999992</v>
      </c>
      <c r="AF70" s="18">
        <v>670766.40565999993</v>
      </c>
      <c r="AG70" s="18">
        <v>670765.66310000001</v>
      </c>
      <c r="AH70" s="18">
        <v>693728.29359999998</v>
      </c>
      <c r="AI70" s="18">
        <v>706837.6544</v>
      </c>
      <c r="AJ70" s="18">
        <v>743454.95440000005</v>
      </c>
      <c r="AK70" s="18">
        <v>793987.24239999999</v>
      </c>
      <c r="AL70" s="18">
        <v>850734.17599000002</v>
      </c>
      <c r="AM70" s="18">
        <v>781901.62219000002</v>
      </c>
      <c r="AN70" s="18">
        <v>730643.63219000003</v>
      </c>
      <c r="AO70" s="18">
        <v>739118.51060000004</v>
      </c>
    </row>
    <row r="71" spans="1:41" s="26" customFormat="1" ht="12" customHeight="1" x14ac:dyDescent="0.2">
      <c r="A71" s="1" t="s">
        <v>124</v>
      </c>
      <c r="B71" s="37">
        <v>118224.72734</v>
      </c>
      <c r="C71" s="37">
        <v>108220.16234000001</v>
      </c>
      <c r="D71" s="37">
        <v>107524.30318999999</v>
      </c>
      <c r="E71" s="37">
        <v>99025.060859999998</v>
      </c>
      <c r="F71" s="37">
        <v>138877.26552000002</v>
      </c>
      <c r="G71" s="37">
        <v>138877.26552000002</v>
      </c>
      <c r="H71" s="37">
        <v>154166.86266999997</v>
      </c>
      <c r="I71" s="37">
        <v>138532.15044</v>
      </c>
      <c r="J71" s="37">
        <v>129136.80526000001</v>
      </c>
      <c r="K71" s="37">
        <v>130692.07228000001</v>
      </c>
      <c r="L71" s="37">
        <v>128558.92145000001</v>
      </c>
      <c r="M71" s="37">
        <v>218428.90745</v>
      </c>
      <c r="N71" s="37">
        <v>182936.64379</v>
      </c>
      <c r="O71" s="37">
        <v>192887.56609000001</v>
      </c>
      <c r="P71" s="37">
        <v>167924.42859</v>
      </c>
      <c r="Q71" s="37">
        <v>145149.44826</v>
      </c>
      <c r="R71" s="37">
        <v>122588.40090000001</v>
      </c>
      <c r="S71" s="37">
        <v>122584.46190000001</v>
      </c>
      <c r="T71" s="37">
        <v>162525.34187999999</v>
      </c>
      <c r="U71" s="37">
        <v>164834.04955000003</v>
      </c>
      <c r="V71" s="37">
        <v>164833.31405000002</v>
      </c>
      <c r="W71" s="37">
        <v>169188.59883</v>
      </c>
      <c r="X71" s="37">
        <v>169188.59883</v>
      </c>
      <c r="Y71" s="37">
        <v>169188.59883</v>
      </c>
      <c r="Z71" s="37">
        <v>171413.47057</v>
      </c>
      <c r="AA71" s="37">
        <v>141457.03234000001</v>
      </c>
      <c r="AB71" s="37">
        <v>141457.03234000001</v>
      </c>
      <c r="AC71" s="37">
        <v>141456.98418</v>
      </c>
      <c r="AD71" s="37">
        <v>107507.81758</v>
      </c>
      <c r="AE71" s="37">
        <v>107507.81758</v>
      </c>
      <c r="AF71" s="18">
        <v>107108.40565999999</v>
      </c>
      <c r="AG71" s="18">
        <v>107107.66309999999</v>
      </c>
      <c r="AH71" s="18">
        <v>132070.2936</v>
      </c>
      <c r="AI71" s="18">
        <v>58979.654399999999</v>
      </c>
      <c r="AJ71" s="18">
        <v>108904.9544</v>
      </c>
      <c r="AK71" s="18">
        <v>118898.2424</v>
      </c>
      <c r="AL71" s="18">
        <v>190963.17599000002</v>
      </c>
      <c r="AM71" s="18">
        <v>141038.62218999999</v>
      </c>
      <c r="AN71" s="18">
        <v>101098.63219</v>
      </c>
      <c r="AO71" s="18">
        <v>118893.51059999999</v>
      </c>
    </row>
    <row r="72" spans="1:41" s="26" customFormat="1" ht="12" customHeight="1" x14ac:dyDescent="0.2">
      <c r="A72" s="1" t="s">
        <v>125</v>
      </c>
      <c r="B72" s="37">
        <v>554755</v>
      </c>
      <c r="C72" s="37">
        <v>556695</v>
      </c>
      <c r="D72" s="37">
        <v>554975</v>
      </c>
      <c r="E72" s="37">
        <v>554975</v>
      </c>
      <c r="F72" s="37">
        <v>548975</v>
      </c>
      <c r="G72" s="37">
        <v>562975</v>
      </c>
      <c r="H72" s="37">
        <v>562945</v>
      </c>
      <c r="I72" s="37">
        <v>560604</v>
      </c>
      <c r="J72" s="37">
        <v>564554</v>
      </c>
      <c r="K72" s="37">
        <v>564554</v>
      </c>
      <c r="L72" s="37">
        <v>564154</v>
      </c>
      <c r="M72" s="37">
        <v>564504</v>
      </c>
      <c r="N72" s="37">
        <v>566854</v>
      </c>
      <c r="O72" s="37">
        <v>566854</v>
      </c>
      <c r="P72" s="37">
        <v>566854</v>
      </c>
      <c r="Q72" s="37">
        <v>566854</v>
      </c>
      <c r="R72" s="37">
        <v>586604</v>
      </c>
      <c r="S72" s="37">
        <v>581304</v>
      </c>
      <c r="T72" s="37">
        <v>581304</v>
      </c>
      <c r="U72" s="37">
        <v>581254</v>
      </c>
      <c r="V72" s="37">
        <v>581254</v>
      </c>
      <c r="W72" s="37">
        <v>580254</v>
      </c>
      <c r="X72" s="37">
        <v>579854</v>
      </c>
      <c r="Y72" s="37">
        <v>569672</v>
      </c>
      <c r="Z72" s="37">
        <v>569172</v>
      </c>
      <c r="AA72" s="37">
        <v>569222</v>
      </c>
      <c r="AB72" s="37">
        <v>569922</v>
      </c>
      <c r="AC72" s="37">
        <v>568290</v>
      </c>
      <c r="AD72" s="37">
        <v>567789.99999999988</v>
      </c>
      <c r="AE72" s="37">
        <v>567644.99999999988</v>
      </c>
      <c r="AF72" s="18">
        <v>563658</v>
      </c>
      <c r="AG72" s="18">
        <v>563658</v>
      </c>
      <c r="AH72" s="18">
        <v>561658</v>
      </c>
      <c r="AI72" s="18">
        <v>647858</v>
      </c>
      <c r="AJ72" s="18">
        <v>634550</v>
      </c>
      <c r="AK72" s="18">
        <v>675089</v>
      </c>
      <c r="AL72" s="18">
        <v>659771</v>
      </c>
      <c r="AM72" s="18">
        <v>640863</v>
      </c>
      <c r="AN72" s="18">
        <v>629545</v>
      </c>
      <c r="AO72" s="18">
        <v>620225</v>
      </c>
    </row>
    <row r="73" spans="1:41" s="26" customFormat="1" ht="12" customHeight="1" x14ac:dyDescent="0.2">
      <c r="A73" s="1" t="s">
        <v>126</v>
      </c>
      <c r="B73" s="37">
        <v>0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37">
        <v>0</v>
      </c>
      <c r="AD73" s="37">
        <v>0</v>
      </c>
      <c r="AE73" s="37">
        <v>0</v>
      </c>
      <c r="AF73" s="18">
        <v>0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</row>
    <row r="74" spans="1:41" s="26" customFormat="1" ht="12" customHeight="1" x14ac:dyDescent="0.2">
      <c r="A74" s="1" t="s">
        <v>14</v>
      </c>
      <c r="B74" s="37">
        <v>0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v>0</v>
      </c>
      <c r="V74" s="37">
        <v>0</v>
      </c>
      <c r="W74" s="37">
        <v>0</v>
      </c>
      <c r="X74" s="37">
        <v>0</v>
      </c>
      <c r="Y74" s="37">
        <f t="shared" ref="Y74" si="18">IF(Y100&lt;0,Y99,Y99+Y100)</f>
        <v>0</v>
      </c>
      <c r="Z74" s="37">
        <v>0</v>
      </c>
      <c r="AA74" s="37">
        <v>0</v>
      </c>
      <c r="AB74" s="37">
        <v>0</v>
      </c>
      <c r="AC74" s="37">
        <v>0</v>
      </c>
      <c r="AD74" s="37">
        <v>0</v>
      </c>
      <c r="AE74" s="37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0</v>
      </c>
      <c r="AL74" s="18">
        <v>0</v>
      </c>
      <c r="AM74" s="18">
        <v>0</v>
      </c>
      <c r="AN74" s="18">
        <v>0</v>
      </c>
      <c r="AO74" s="18">
        <v>0</v>
      </c>
    </row>
    <row r="75" spans="1:41" s="26" customFormat="1" ht="12" customHeight="1" x14ac:dyDescent="0.2">
      <c r="A75" s="1" t="s">
        <v>15</v>
      </c>
      <c r="B75" s="37">
        <v>0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37">
        <v>0</v>
      </c>
      <c r="AD75" s="37">
        <v>0</v>
      </c>
      <c r="AE75" s="37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>
        <v>0</v>
      </c>
      <c r="AN75" s="18">
        <v>0</v>
      </c>
      <c r="AO75" s="18">
        <v>0</v>
      </c>
    </row>
    <row r="76" spans="1:41" s="26" customFormat="1" ht="12" customHeight="1" x14ac:dyDescent="0.2">
      <c r="A76" s="1" t="s">
        <v>16</v>
      </c>
      <c r="B76" s="37">
        <v>6930.49539</v>
      </c>
      <c r="C76" s="37">
        <v>6856.6389600000002</v>
      </c>
      <c r="D76" s="37">
        <v>7138.32744</v>
      </c>
      <c r="E76" s="37">
        <v>7328.14941</v>
      </c>
      <c r="F76" s="37">
        <v>7589.5101500000001</v>
      </c>
      <c r="G76" s="37">
        <v>7734.5523899999998</v>
      </c>
      <c r="H76" s="37">
        <v>7869.2782300000008</v>
      </c>
      <c r="I76" s="37">
        <v>8040.2164599999996</v>
      </c>
      <c r="J76" s="37">
        <v>8254.5991799999993</v>
      </c>
      <c r="K76" s="37">
        <v>8270.8785399999997</v>
      </c>
      <c r="L76" s="37">
        <v>8296.4139099999993</v>
      </c>
      <c r="M76" s="37">
        <v>8312.3644800000002</v>
      </c>
      <c r="N76" s="37">
        <v>8557.4070900000006</v>
      </c>
      <c r="O76" s="37">
        <v>8724.1015800000005</v>
      </c>
      <c r="P76" s="37">
        <v>8728.234480000001</v>
      </c>
      <c r="Q76" s="37">
        <v>8874.1221400000013</v>
      </c>
      <c r="R76" s="37">
        <v>9174.1570900000006</v>
      </c>
      <c r="S76" s="37">
        <v>9256.6119799999997</v>
      </c>
      <c r="T76" s="37">
        <v>9285.3438399999995</v>
      </c>
      <c r="U76" s="37">
        <v>9450.4066400000011</v>
      </c>
      <c r="V76" s="37">
        <v>9448.2546600000005</v>
      </c>
      <c r="W76" s="37">
        <v>9304.3911499999995</v>
      </c>
      <c r="X76" s="37">
        <v>9463.5335299999988</v>
      </c>
      <c r="Y76" s="37">
        <v>9612.3488699999998</v>
      </c>
      <c r="Z76" s="37">
        <v>9608.0459200000005</v>
      </c>
      <c r="AA76" s="37">
        <v>9829.1605199999995</v>
      </c>
      <c r="AB76" s="37">
        <v>10193.821689999999</v>
      </c>
      <c r="AC76" s="37">
        <v>10431.01195</v>
      </c>
      <c r="AD76" s="37">
        <v>10893.15041</v>
      </c>
      <c r="AE76" s="37">
        <v>10956.596599999999</v>
      </c>
      <c r="AF76" s="18">
        <v>11089.40209</v>
      </c>
      <c r="AG76" s="18">
        <v>11094.16187</v>
      </c>
      <c r="AH76" s="18">
        <v>11147.39899</v>
      </c>
      <c r="AI76" s="18">
        <v>11199.0615</v>
      </c>
      <c r="AJ76" s="18">
        <v>11317.72935</v>
      </c>
      <c r="AK76" s="18">
        <v>11435.367119999999</v>
      </c>
      <c r="AL76" s="18">
        <v>11649.128339999999</v>
      </c>
      <c r="AM76" s="18">
        <v>11891.256670000001</v>
      </c>
      <c r="AN76" s="18">
        <v>11844.144480000001</v>
      </c>
      <c r="AO76" s="18">
        <v>12064.841910000001</v>
      </c>
    </row>
    <row r="77" spans="1:41" s="26" customFormat="1" ht="12" hidden="1" customHeight="1" x14ac:dyDescent="0.25">
      <c r="A77" s="2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18"/>
      <c r="AG77" s="18"/>
      <c r="AH77" s="18"/>
      <c r="AI77" s="18"/>
      <c r="AJ77" s="18"/>
      <c r="AK77" s="18"/>
      <c r="AL77" s="18"/>
      <c r="AM77" s="18">
        <v>0</v>
      </c>
      <c r="AN77" s="18"/>
      <c r="AO77" s="18"/>
    </row>
    <row r="78" spans="1:41" s="26" customFormat="1" ht="12" customHeight="1" x14ac:dyDescent="0.25">
      <c r="A78" s="7" t="s">
        <v>57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18"/>
      <c r="AG78" s="18"/>
      <c r="AH78" s="18"/>
      <c r="AI78" s="18"/>
      <c r="AJ78" s="18"/>
      <c r="AK78" s="18"/>
      <c r="AL78" s="18"/>
      <c r="AM78" s="18"/>
      <c r="AN78" s="18"/>
      <c r="AO78" s="18"/>
    </row>
    <row r="79" spans="1:41" s="26" customFormat="1" ht="12" customHeight="1" x14ac:dyDescent="0.2">
      <c r="A79" s="1" t="s">
        <v>17</v>
      </c>
      <c r="B79" s="37">
        <v>2479313.42851</v>
      </c>
      <c r="C79" s="37">
        <v>2584056.5795100001</v>
      </c>
      <c r="D79" s="37">
        <v>2623440.7300100001</v>
      </c>
      <c r="E79" s="37">
        <v>2596697.9045099998</v>
      </c>
      <c r="F79" s="37">
        <v>2634846.0155099998</v>
      </c>
      <c r="G79" s="37">
        <v>2607385.0880100001</v>
      </c>
      <c r="H79" s="37">
        <v>2602470.4412799999</v>
      </c>
      <c r="I79" s="37">
        <v>2613756.82828</v>
      </c>
      <c r="J79" s="37">
        <v>2579755.0737800002</v>
      </c>
      <c r="K79" s="37">
        <v>2587893.6822799998</v>
      </c>
      <c r="L79" s="37">
        <v>2612614.5542799998</v>
      </c>
      <c r="M79" s="37">
        <v>2667658.1512799999</v>
      </c>
      <c r="N79" s="37">
        <v>2700883.2532799998</v>
      </c>
      <c r="O79" s="37">
        <v>2767529.2622799999</v>
      </c>
      <c r="P79" s="37">
        <v>2849595.8432799997</v>
      </c>
      <c r="Q79" s="37">
        <v>2844679.91078</v>
      </c>
      <c r="R79" s="37">
        <v>2858765.52678</v>
      </c>
      <c r="S79" s="37">
        <v>2822095.8407800002</v>
      </c>
      <c r="T79" s="37">
        <v>2859034.95328</v>
      </c>
      <c r="U79" s="37">
        <v>2882433.18328</v>
      </c>
      <c r="V79" s="37">
        <v>2913110.7932799999</v>
      </c>
      <c r="W79" s="37">
        <v>3270187.5587599999</v>
      </c>
      <c r="X79" s="37">
        <v>3258676.1152599999</v>
      </c>
      <c r="Y79" s="37">
        <f t="shared" ref="Y79" si="19">SUM(Y80:Y82)</f>
        <v>3331735.8392599998</v>
      </c>
      <c r="Z79" s="37">
        <v>3367592.61326</v>
      </c>
      <c r="AA79" s="37">
        <v>3420081.6797599997</v>
      </c>
      <c r="AB79" s="37">
        <v>3516811.3737599999</v>
      </c>
      <c r="AC79" s="37">
        <v>3487021.1408600002</v>
      </c>
      <c r="AD79" s="37">
        <v>3466935.9267899999</v>
      </c>
      <c r="AE79" s="37">
        <v>3479495.9737900002</v>
      </c>
      <c r="AF79" s="18">
        <v>3461136.3937900001</v>
      </c>
      <c r="AG79" s="18">
        <v>3464916.9097899999</v>
      </c>
      <c r="AH79" s="18">
        <v>3458274.6237900001</v>
      </c>
      <c r="AI79" s="18">
        <v>3461899.9757900001</v>
      </c>
      <c r="AJ79" s="18">
        <v>3500541.8337900001</v>
      </c>
      <c r="AK79" s="18">
        <v>3578724.7787899999</v>
      </c>
      <c r="AL79" s="18">
        <v>3614986.8237899998</v>
      </c>
      <c r="AM79" s="18">
        <v>3660642.4802899999</v>
      </c>
      <c r="AN79" s="18">
        <v>3941078.6927899998</v>
      </c>
      <c r="AO79" s="18">
        <v>3912879.0742899999</v>
      </c>
    </row>
    <row r="80" spans="1:41" s="26" customFormat="1" ht="12" customHeight="1" x14ac:dyDescent="0.2">
      <c r="A80" s="1" t="s">
        <v>58</v>
      </c>
      <c r="B80" s="37">
        <v>517981.42851</v>
      </c>
      <c r="C80" s="37">
        <v>523752.57950999995</v>
      </c>
      <c r="D80" s="37">
        <v>535079.73000999994</v>
      </c>
      <c r="E80" s="37">
        <v>545065.90451000002</v>
      </c>
      <c r="F80" s="37">
        <v>544728.01550999994</v>
      </c>
      <c r="G80" s="37">
        <v>548520.08800999995</v>
      </c>
      <c r="H80" s="37">
        <v>556141.44128000003</v>
      </c>
      <c r="I80" s="37">
        <v>552752.82828000002</v>
      </c>
      <c r="J80" s="37">
        <v>552880.07377999998</v>
      </c>
      <c r="K80" s="37">
        <v>547588.68227999995</v>
      </c>
      <c r="L80" s="37">
        <v>559653.55427999992</v>
      </c>
      <c r="M80" s="37">
        <v>587679.15127999999</v>
      </c>
      <c r="N80" s="37">
        <v>582819.25327999995</v>
      </c>
      <c r="O80" s="37">
        <v>590333.26228000002</v>
      </c>
      <c r="P80" s="37">
        <v>609626.84327999991</v>
      </c>
      <c r="Q80" s="37">
        <v>612596.91077999992</v>
      </c>
      <c r="R80" s="37">
        <v>609799.52677999996</v>
      </c>
      <c r="S80" s="37">
        <v>610921.84077999997</v>
      </c>
      <c r="T80" s="37">
        <v>610822.95328000002</v>
      </c>
      <c r="U80" s="37">
        <v>616790.18328</v>
      </c>
      <c r="V80" s="37">
        <v>615234.79327999998</v>
      </c>
      <c r="W80" s="37">
        <v>605743.55876000004</v>
      </c>
      <c r="X80" s="37">
        <v>617604.11525999999</v>
      </c>
      <c r="Y80" s="37">
        <v>645582.83926000004</v>
      </c>
      <c r="Z80" s="37">
        <v>637706.61326000001</v>
      </c>
      <c r="AA80" s="37">
        <v>645714.67975999997</v>
      </c>
      <c r="AB80" s="37">
        <v>651130.37375999999</v>
      </c>
      <c r="AC80" s="37">
        <v>650851.14086000004</v>
      </c>
      <c r="AD80" s="37">
        <v>655349.92678999994</v>
      </c>
      <c r="AE80" s="37">
        <v>657074.97378999996</v>
      </c>
      <c r="AF80" s="18">
        <v>658724.39379</v>
      </c>
      <c r="AG80" s="18">
        <v>647479.90978999995</v>
      </c>
      <c r="AH80" s="18">
        <v>640491.62378999998</v>
      </c>
      <c r="AI80" s="18">
        <v>639222.97578999994</v>
      </c>
      <c r="AJ80" s="18">
        <v>649645.83378999995</v>
      </c>
      <c r="AK80" s="18">
        <v>666972.77879000001</v>
      </c>
      <c r="AL80" s="18">
        <v>667906.82378999994</v>
      </c>
      <c r="AM80" s="18">
        <v>672344.48028999998</v>
      </c>
      <c r="AN80" s="18">
        <v>668418.69279</v>
      </c>
      <c r="AO80" s="18">
        <v>672203.07429000002</v>
      </c>
    </row>
    <row r="81" spans="1:41" s="26" customFormat="1" ht="12" customHeight="1" x14ac:dyDescent="0.2">
      <c r="A81" s="1" t="s">
        <v>59</v>
      </c>
      <c r="B81" s="37">
        <v>1960875</v>
      </c>
      <c r="C81" s="37">
        <v>2059849</v>
      </c>
      <c r="D81" s="37">
        <v>2087920</v>
      </c>
      <c r="E81" s="37">
        <v>2051173</v>
      </c>
      <c r="F81" s="37">
        <v>2089658</v>
      </c>
      <c r="G81" s="37">
        <v>2058364</v>
      </c>
      <c r="H81" s="37">
        <v>2045709</v>
      </c>
      <c r="I81" s="37">
        <v>2060363</v>
      </c>
      <c r="J81" s="37">
        <v>2026212</v>
      </c>
      <c r="K81" s="37">
        <v>2039657</v>
      </c>
      <c r="L81" s="37">
        <v>2052328</v>
      </c>
      <c r="M81" s="37">
        <v>2079359</v>
      </c>
      <c r="N81" s="37">
        <v>2117486</v>
      </c>
      <c r="O81" s="37">
        <v>2176562</v>
      </c>
      <c r="P81" s="37">
        <v>2238716</v>
      </c>
      <c r="Q81" s="37">
        <v>2230871</v>
      </c>
      <c r="R81" s="37">
        <v>2247762</v>
      </c>
      <c r="S81" s="37">
        <v>2210070</v>
      </c>
      <c r="T81" s="37">
        <v>2247095</v>
      </c>
      <c r="U81" s="37">
        <v>2264518</v>
      </c>
      <c r="V81" s="37">
        <v>2296605</v>
      </c>
      <c r="W81" s="37">
        <v>2663272</v>
      </c>
      <c r="X81" s="37">
        <v>2640025</v>
      </c>
      <c r="Y81" s="37">
        <v>2685169</v>
      </c>
      <c r="Z81" s="37">
        <v>2728733</v>
      </c>
      <c r="AA81" s="37">
        <v>2773268</v>
      </c>
      <c r="AB81" s="37">
        <v>2864605</v>
      </c>
      <c r="AC81" s="37">
        <v>2834708</v>
      </c>
      <c r="AD81" s="37">
        <v>2810216</v>
      </c>
      <c r="AE81" s="37">
        <v>2821018</v>
      </c>
      <c r="AF81" s="18">
        <v>2801049</v>
      </c>
      <c r="AG81" s="18">
        <v>2815977</v>
      </c>
      <c r="AH81" s="18">
        <v>2816418</v>
      </c>
      <c r="AI81" s="18">
        <v>2821246</v>
      </c>
      <c r="AJ81" s="18">
        <v>2849642</v>
      </c>
      <c r="AK81" s="18">
        <v>2910455</v>
      </c>
      <c r="AL81" s="18">
        <v>2945816</v>
      </c>
      <c r="AM81" s="18">
        <v>2986800</v>
      </c>
      <c r="AN81" s="18">
        <v>3270910</v>
      </c>
      <c r="AO81" s="18">
        <v>3237287</v>
      </c>
    </row>
    <row r="82" spans="1:41" s="26" customFormat="1" ht="12" customHeight="1" x14ac:dyDescent="0.2">
      <c r="A82" s="1" t="s">
        <v>69</v>
      </c>
      <c r="B82" s="37">
        <v>457</v>
      </c>
      <c r="C82" s="37">
        <v>455</v>
      </c>
      <c r="D82" s="37">
        <v>441</v>
      </c>
      <c r="E82" s="37">
        <v>459</v>
      </c>
      <c r="F82" s="37">
        <v>460</v>
      </c>
      <c r="G82" s="37">
        <v>501</v>
      </c>
      <c r="H82" s="37">
        <v>620</v>
      </c>
      <c r="I82" s="37">
        <v>641</v>
      </c>
      <c r="J82" s="37">
        <v>663</v>
      </c>
      <c r="K82" s="37">
        <v>648</v>
      </c>
      <c r="L82" s="37">
        <v>633</v>
      </c>
      <c r="M82" s="37">
        <v>620</v>
      </c>
      <c r="N82" s="37">
        <v>578</v>
      </c>
      <c r="O82" s="37">
        <v>634</v>
      </c>
      <c r="P82" s="37">
        <v>1253</v>
      </c>
      <c r="Q82" s="37">
        <v>1212</v>
      </c>
      <c r="R82" s="37">
        <v>1204</v>
      </c>
      <c r="S82" s="37">
        <v>1104</v>
      </c>
      <c r="T82" s="37">
        <v>1117</v>
      </c>
      <c r="U82" s="37">
        <v>1125</v>
      </c>
      <c r="V82" s="37">
        <v>1271</v>
      </c>
      <c r="W82" s="37">
        <v>1172</v>
      </c>
      <c r="X82" s="37">
        <v>1047</v>
      </c>
      <c r="Y82" s="37">
        <v>984</v>
      </c>
      <c r="Z82" s="37">
        <v>1153</v>
      </c>
      <c r="AA82" s="37">
        <v>1099</v>
      </c>
      <c r="AB82" s="37">
        <v>1076</v>
      </c>
      <c r="AC82" s="37">
        <v>1462</v>
      </c>
      <c r="AD82" s="37">
        <v>1370</v>
      </c>
      <c r="AE82" s="37">
        <v>1403</v>
      </c>
      <c r="AF82" s="18">
        <v>1363</v>
      </c>
      <c r="AG82" s="18">
        <v>1460</v>
      </c>
      <c r="AH82" s="18">
        <v>1365</v>
      </c>
      <c r="AI82" s="18">
        <v>1431</v>
      </c>
      <c r="AJ82" s="18">
        <v>1254</v>
      </c>
      <c r="AK82" s="18">
        <v>1297</v>
      </c>
      <c r="AL82" s="18">
        <v>1264</v>
      </c>
      <c r="AM82" s="18">
        <v>1498</v>
      </c>
      <c r="AN82" s="18">
        <v>1750</v>
      </c>
      <c r="AO82" s="18">
        <v>3389</v>
      </c>
    </row>
    <row r="83" spans="1:41" s="26" customFormat="1" ht="12" customHeight="1" x14ac:dyDescent="0.2">
      <c r="A83" s="1" t="s">
        <v>127</v>
      </c>
      <c r="B83" s="37">
        <v>1732184</v>
      </c>
      <c r="C83" s="37">
        <v>1700716</v>
      </c>
      <c r="D83" s="37">
        <v>1731799</v>
      </c>
      <c r="E83" s="37">
        <v>1738100</v>
      </c>
      <c r="F83" s="37">
        <v>1736079</v>
      </c>
      <c r="G83" s="37">
        <v>1755680</v>
      </c>
      <c r="H83" s="37">
        <v>1756682</v>
      </c>
      <c r="I83" s="37">
        <v>1765449</v>
      </c>
      <c r="J83" s="37">
        <v>1776646</v>
      </c>
      <c r="K83" s="37">
        <v>1766923</v>
      </c>
      <c r="L83" s="37">
        <v>1771342</v>
      </c>
      <c r="M83" s="37">
        <v>1778912</v>
      </c>
      <c r="N83" s="37">
        <v>1794003</v>
      </c>
      <c r="O83" s="37">
        <v>1807567</v>
      </c>
      <c r="P83" s="37">
        <v>1838709</v>
      </c>
      <c r="Q83" s="37">
        <v>1840560</v>
      </c>
      <c r="R83" s="37">
        <v>1846595</v>
      </c>
      <c r="S83" s="37">
        <v>1864893</v>
      </c>
      <c r="T83" s="37">
        <v>1864991</v>
      </c>
      <c r="U83" s="37">
        <v>1872939</v>
      </c>
      <c r="V83" s="37">
        <v>1814251</v>
      </c>
      <c r="W83" s="37">
        <v>1511849</v>
      </c>
      <c r="X83" s="37">
        <v>1521784</v>
      </c>
      <c r="Y83" s="37">
        <v>1532103</v>
      </c>
      <c r="Z83" s="37">
        <v>1559974</v>
      </c>
      <c r="AA83" s="37">
        <v>1574370</v>
      </c>
      <c r="AB83" s="37">
        <v>1563472</v>
      </c>
      <c r="AC83" s="37">
        <v>1582413</v>
      </c>
      <c r="AD83" s="37">
        <v>1585054</v>
      </c>
      <c r="AE83" s="37">
        <v>1589121</v>
      </c>
      <c r="AF83" s="18">
        <v>1593844</v>
      </c>
      <c r="AG83" s="18">
        <v>1579736</v>
      </c>
      <c r="AH83" s="18">
        <v>1573587</v>
      </c>
      <c r="AI83" s="18">
        <v>1578233</v>
      </c>
      <c r="AJ83" s="18">
        <v>1564218</v>
      </c>
      <c r="AK83" s="18">
        <v>1574361</v>
      </c>
      <c r="AL83" s="18">
        <v>1593920</v>
      </c>
      <c r="AM83" s="18">
        <v>1605484</v>
      </c>
      <c r="AN83" s="18">
        <v>1478142</v>
      </c>
      <c r="AO83" s="18">
        <v>1516768</v>
      </c>
    </row>
    <row r="84" spans="1:41" s="26" customFormat="1" ht="12" customHeight="1" x14ac:dyDescent="0.2">
      <c r="A84" s="1" t="s">
        <v>18</v>
      </c>
      <c r="B84" s="37">
        <v>4211497.42851</v>
      </c>
      <c r="C84" s="37">
        <v>4284772.5795099996</v>
      </c>
      <c r="D84" s="37">
        <v>4355239.7300100001</v>
      </c>
      <c r="E84" s="37">
        <v>4334797.9045099998</v>
      </c>
      <c r="F84" s="37">
        <v>4370925.0155100003</v>
      </c>
      <c r="G84" s="37">
        <v>4363065.0880100001</v>
      </c>
      <c r="H84" s="37">
        <v>4359152.4412799999</v>
      </c>
      <c r="I84" s="37">
        <v>4379205.82828</v>
      </c>
      <c r="J84" s="37">
        <v>4356401.0737800002</v>
      </c>
      <c r="K84" s="37">
        <v>4354816.6822800003</v>
      </c>
      <c r="L84" s="37">
        <v>4383956.5542799998</v>
      </c>
      <c r="M84" s="37">
        <v>4446570.1512799999</v>
      </c>
      <c r="N84" s="37">
        <v>4494886.2532799998</v>
      </c>
      <c r="O84" s="37">
        <v>4575096.2622800004</v>
      </c>
      <c r="P84" s="37">
        <v>4688304.8432799997</v>
      </c>
      <c r="Q84" s="37">
        <v>4685239.9107799996</v>
      </c>
      <c r="R84" s="37">
        <v>4705360.52678</v>
      </c>
      <c r="S84" s="37">
        <v>4686988.8407800002</v>
      </c>
      <c r="T84" s="37">
        <v>4724025.95328</v>
      </c>
      <c r="U84" s="37">
        <v>4755372.1832800005</v>
      </c>
      <c r="V84" s="37">
        <v>4727361.7932799999</v>
      </c>
      <c r="W84" s="37">
        <v>4782036.5587600004</v>
      </c>
      <c r="X84" s="37">
        <v>4780460.1152599994</v>
      </c>
      <c r="Y84" s="37">
        <f t="shared" ref="Y84" si="20">Y79+Y83</f>
        <v>4863838.8392599998</v>
      </c>
      <c r="Z84" s="37">
        <v>4927566.61326</v>
      </c>
      <c r="AA84" s="37">
        <v>4994451.6797599997</v>
      </c>
      <c r="AB84" s="37">
        <v>5080283.3737599999</v>
      </c>
      <c r="AC84" s="37">
        <v>5069434.1408600006</v>
      </c>
      <c r="AD84" s="37">
        <v>5051989.9267899999</v>
      </c>
      <c r="AE84" s="37">
        <v>5068616.9737900002</v>
      </c>
      <c r="AF84" s="18">
        <v>5054980.3937900001</v>
      </c>
      <c r="AG84" s="18">
        <v>5044652.9097899999</v>
      </c>
      <c r="AH84" s="18">
        <v>5031861.6237899996</v>
      </c>
      <c r="AI84" s="18">
        <v>5040132.9757899996</v>
      </c>
      <c r="AJ84" s="18">
        <v>5064759.8337900005</v>
      </c>
      <c r="AK84" s="18">
        <v>5153085.7787899999</v>
      </c>
      <c r="AL84" s="18">
        <v>5208906.8237899998</v>
      </c>
      <c r="AM84" s="18">
        <v>5266126.4802899994</v>
      </c>
      <c r="AN84" s="18">
        <v>5419220.6927899998</v>
      </c>
      <c r="AO84" s="18">
        <v>5429647.0742899999</v>
      </c>
    </row>
    <row r="85" spans="1:41" s="26" customFormat="1" ht="12" customHeight="1" x14ac:dyDescent="0.2">
      <c r="A85" s="1" t="s">
        <v>19</v>
      </c>
      <c r="B85" s="37">
        <v>1589605.9924999997</v>
      </c>
      <c r="C85" s="37">
        <v>1644809.5373000002</v>
      </c>
      <c r="D85" s="37">
        <v>1693669.4998999999</v>
      </c>
      <c r="E85" s="37">
        <v>1702163.9884800001</v>
      </c>
      <c r="F85" s="37">
        <v>1810032.2207800001</v>
      </c>
      <c r="G85" s="37">
        <v>1786490.6899599999</v>
      </c>
      <c r="H85" s="37">
        <v>1765973.5639799999</v>
      </c>
      <c r="I85" s="37">
        <v>1741393.05381</v>
      </c>
      <c r="J85" s="37">
        <v>1738021.6446700001</v>
      </c>
      <c r="K85" s="37">
        <v>1677990.8926799998</v>
      </c>
      <c r="L85" s="37">
        <v>1644673.54348</v>
      </c>
      <c r="M85" s="37">
        <v>1599960.0445399997</v>
      </c>
      <c r="N85" s="37">
        <v>1646159.6724700001</v>
      </c>
      <c r="O85" s="37">
        <v>1712198.3215699999</v>
      </c>
      <c r="P85" s="37">
        <v>1810749.49716</v>
      </c>
      <c r="Q85" s="37">
        <v>1874181.3712799998</v>
      </c>
      <c r="R85" s="37">
        <v>2019032.07815</v>
      </c>
      <c r="S85" s="37">
        <v>2010575.51199</v>
      </c>
      <c r="T85" s="37">
        <v>1958111.8482799998</v>
      </c>
      <c r="U85" s="37">
        <v>1949861.2872299999</v>
      </c>
      <c r="V85" s="37">
        <v>1926088.43499</v>
      </c>
      <c r="W85" s="37">
        <v>1900658.69144</v>
      </c>
      <c r="X85" s="37">
        <v>1873613.1572099999</v>
      </c>
      <c r="Y85" s="37">
        <f t="shared" ref="Y85" si="21">Y86+Y87</f>
        <v>1943189.3862399999</v>
      </c>
      <c r="Z85" s="37">
        <v>2002729.10965</v>
      </c>
      <c r="AA85" s="37">
        <v>2098816.7033599997</v>
      </c>
      <c r="AB85" s="37">
        <v>2166684.0605100002</v>
      </c>
      <c r="AC85" s="37">
        <v>2178855.0220699999</v>
      </c>
      <c r="AD85" s="37">
        <v>2151620.8334400002</v>
      </c>
      <c r="AE85" s="37">
        <v>2159706.0699800001</v>
      </c>
      <c r="AF85" s="18">
        <v>2121081.1216100003</v>
      </c>
      <c r="AG85" s="18">
        <v>2121362.58696</v>
      </c>
      <c r="AH85" s="18">
        <v>2110199.2761200005</v>
      </c>
      <c r="AI85" s="18">
        <v>1757329.5466600002</v>
      </c>
      <c r="AJ85" s="18">
        <v>1752902.1246700003</v>
      </c>
      <c r="AK85" s="18">
        <v>1761068.83552</v>
      </c>
      <c r="AL85" s="18">
        <v>1801737.1659700002</v>
      </c>
      <c r="AM85" s="18">
        <v>1844184.8468299999</v>
      </c>
      <c r="AN85" s="18">
        <v>1907197.2503800001</v>
      </c>
      <c r="AO85" s="18">
        <v>1893625.0427000001</v>
      </c>
    </row>
    <row r="86" spans="1:41" s="26" customFormat="1" ht="12" customHeight="1" x14ac:dyDescent="0.2">
      <c r="A86" s="1" t="s">
        <v>60</v>
      </c>
      <c r="B86" s="37">
        <v>963102.99249999982</v>
      </c>
      <c r="C86" s="37">
        <v>971974.5373000002</v>
      </c>
      <c r="D86" s="37">
        <v>992127.49989999994</v>
      </c>
      <c r="E86" s="37">
        <v>969244.98848000006</v>
      </c>
      <c r="F86" s="37">
        <v>1055010.2207800001</v>
      </c>
      <c r="G86" s="37">
        <v>1048605.6899599999</v>
      </c>
      <c r="H86" s="37">
        <v>1047459.5639799999</v>
      </c>
      <c r="I86" s="37">
        <v>1028823.05381</v>
      </c>
      <c r="J86" s="37">
        <v>1050263.6446700001</v>
      </c>
      <c r="K86" s="37">
        <v>1023912.8926799998</v>
      </c>
      <c r="L86" s="37">
        <v>1032886.54348</v>
      </c>
      <c r="M86" s="37">
        <v>948845.0445399998</v>
      </c>
      <c r="N86" s="37">
        <v>938563.67246999999</v>
      </c>
      <c r="O86" s="37">
        <v>943486.32156999991</v>
      </c>
      <c r="P86" s="37">
        <v>951965.49716000003</v>
      </c>
      <c r="Q86" s="37">
        <v>964224.37127999985</v>
      </c>
      <c r="R86" s="37">
        <v>1037966.0781500001</v>
      </c>
      <c r="S86" s="37">
        <v>1033395.51199</v>
      </c>
      <c r="T86" s="37">
        <v>998870.8482799998</v>
      </c>
      <c r="U86" s="37">
        <v>1021595.2872299999</v>
      </c>
      <c r="V86" s="37">
        <v>1016200.4349899999</v>
      </c>
      <c r="W86" s="37">
        <v>996747.69143999997</v>
      </c>
      <c r="X86" s="37">
        <v>994519.15720999986</v>
      </c>
      <c r="Y86" s="37">
        <f t="shared" ref="Y86" si="22">Y64-Y68</f>
        <v>1000591.3862399999</v>
      </c>
      <c r="Z86" s="37">
        <v>989292.10964999988</v>
      </c>
      <c r="AA86" s="37">
        <v>1040573.7033599999</v>
      </c>
      <c r="AB86" s="37">
        <v>1086454.0605100002</v>
      </c>
      <c r="AC86" s="37">
        <v>1112830.0220700002</v>
      </c>
      <c r="AD86" s="37">
        <v>1161163.8334400002</v>
      </c>
      <c r="AE86" s="37">
        <v>1152422.0699800001</v>
      </c>
      <c r="AF86" s="18">
        <v>1142790.1216100003</v>
      </c>
      <c r="AG86" s="18">
        <v>1148385.58696</v>
      </c>
      <c r="AH86" s="18">
        <v>1164094.2761200003</v>
      </c>
      <c r="AI86" s="18">
        <v>1035017.5466600002</v>
      </c>
      <c r="AJ86" s="18">
        <v>1049860.1246700003</v>
      </c>
      <c r="AK86" s="18">
        <v>1064305.83552</v>
      </c>
      <c r="AL86" s="18">
        <v>1060797.1659700002</v>
      </c>
      <c r="AM86" s="18">
        <v>1113953.8468299999</v>
      </c>
      <c r="AN86" s="18">
        <v>1130082.2503800001</v>
      </c>
      <c r="AO86" s="18">
        <v>1124329.0427000001</v>
      </c>
    </row>
    <row r="87" spans="1:41" s="26" customFormat="1" ht="12" customHeight="1" x14ac:dyDescent="0.2">
      <c r="A87" s="1" t="s">
        <v>74</v>
      </c>
      <c r="B87" s="37">
        <v>626503</v>
      </c>
      <c r="C87" s="37">
        <v>672835</v>
      </c>
      <c r="D87" s="37">
        <v>701542</v>
      </c>
      <c r="E87" s="37">
        <v>732919</v>
      </c>
      <c r="F87" s="37">
        <v>755022</v>
      </c>
      <c r="G87" s="37">
        <v>737885</v>
      </c>
      <c r="H87" s="37">
        <v>718514</v>
      </c>
      <c r="I87" s="37">
        <v>712570</v>
      </c>
      <c r="J87" s="37">
        <v>687758</v>
      </c>
      <c r="K87" s="37">
        <v>654078</v>
      </c>
      <c r="L87" s="37">
        <v>611787</v>
      </c>
      <c r="M87" s="37">
        <v>651115</v>
      </c>
      <c r="N87" s="37">
        <v>707596</v>
      </c>
      <c r="O87" s="37">
        <v>768712</v>
      </c>
      <c r="P87" s="37">
        <v>858784</v>
      </c>
      <c r="Q87" s="37">
        <v>909957</v>
      </c>
      <c r="R87" s="37">
        <v>981066</v>
      </c>
      <c r="S87" s="37">
        <v>977180</v>
      </c>
      <c r="T87" s="37">
        <v>959241</v>
      </c>
      <c r="U87" s="37">
        <v>928266</v>
      </c>
      <c r="V87" s="37">
        <v>909888</v>
      </c>
      <c r="W87" s="37">
        <v>903911</v>
      </c>
      <c r="X87" s="37">
        <v>879094</v>
      </c>
      <c r="Y87" s="37">
        <f t="shared" ref="Y87" si="23">Y43-Y44</f>
        <v>942598</v>
      </c>
      <c r="Z87" s="37">
        <v>1013437</v>
      </c>
      <c r="AA87" s="37">
        <v>1058243</v>
      </c>
      <c r="AB87" s="37">
        <v>1080230</v>
      </c>
      <c r="AC87" s="37">
        <v>1066025</v>
      </c>
      <c r="AD87" s="37">
        <v>990457</v>
      </c>
      <c r="AE87" s="37">
        <v>1007284</v>
      </c>
      <c r="AF87" s="18">
        <v>978291</v>
      </c>
      <c r="AG87" s="18">
        <v>972977</v>
      </c>
      <c r="AH87" s="18">
        <v>946105</v>
      </c>
      <c r="AI87" s="18">
        <v>722312</v>
      </c>
      <c r="AJ87" s="18">
        <v>703042</v>
      </c>
      <c r="AK87" s="18">
        <v>696763</v>
      </c>
      <c r="AL87" s="18">
        <v>740940</v>
      </c>
      <c r="AM87" s="18">
        <v>730231</v>
      </c>
      <c r="AN87" s="18">
        <v>777115</v>
      </c>
      <c r="AO87" s="18">
        <v>769296</v>
      </c>
    </row>
    <row r="88" spans="1:41" s="26" customFormat="1" ht="12" customHeight="1" x14ac:dyDescent="0.2">
      <c r="A88" s="1" t="s">
        <v>20</v>
      </c>
      <c r="B88" s="37">
        <v>3212714.7750599999</v>
      </c>
      <c r="C88" s="37">
        <v>3236943.9541600002</v>
      </c>
      <c r="D88" s="37">
        <v>3262846.89255</v>
      </c>
      <c r="E88" s="37">
        <v>3241239.31709</v>
      </c>
      <c r="F88" s="37">
        <v>3156854.2835300001</v>
      </c>
      <c r="G88" s="37">
        <v>3194211.8310699998</v>
      </c>
      <c r="H88" s="37">
        <v>3236247.4796400005</v>
      </c>
      <c r="I88" s="37">
        <v>3274546.7613699995</v>
      </c>
      <c r="J88" s="37">
        <v>3265762.7789699999</v>
      </c>
      <c r="K88" s="37">
        <v>3323621.7303999998</v>
      </c>
      <c r="L88" s="37">
        <v>3390965.36999</v>
      </c>
      <c r="M88" s="37">
        <v>3610316.3237199998</v>
      </c>
      <c r="N88" s="37">
        <v>3616975.4387299996</v>
      </c>
      <c r="O88" s="37">
        <v>3646573.4344899999</v>
      </c>
      <c r="P88" s="37">
        <v>3663527.1938700001</v>
      </c>
      <c r="Q88" s="37">
        <v>3580358.0996599998</v>
      </c>
      <c r="R88" s="37">
        <v>3447970.0311199999</v>
      </c>
      <c r="S88" s="37">
        <v>3449737.9373300001</v>
      </c>
      <c r="T88" s="37">
        <v>3535405.4663300002</v>
      </c>
      <c r="U88" s="37">
        <v>3558734.4411899997</v>
      </c>
      <c r="V88" s="37">
        <v>3568466.9961999999</v>
      </c>
      <c r="W88" s="37">
        <v>3633208.0439400002</v>
      </c>
      <c r="X88" s="37">
        <v>3657771.8352399999</v>
      </c>
      <c r="Y88" s="37">
        <f t="shared" ref="Y88" si="24">SUM(Y89:Y91)</f>
        <v>3797356.9476999999</v>
      </c>
      <c r="Z88" s="37">
        <v>3678989.9650099999</v>
      </c>
      <c r="AA88" s="37">
        <v>3641767.0110900002</v>
      </c>
      <c r="AB88" s="37">
        <v>3654383.40539</v>
      </c>
      <c r="AC88" s="37">
        <v>3605205.3359300001</v>
      </c>
      <c r="AD88" s="37">
        <v>3615675.5685800002</v>
      </c>
      <c r="AE88" s="37">
        <v>3637945.0583899999</v>
      </c>
      <c r="AF88" s="18">
        <v>3664658.9259099998</v>
      </c>
      <c r="AG88" s="18">
        <v>3662893.9941099999</v>
      </c>
      <c r="AH88" s="18">
        <v>3668552.7176399995</v>
      </c>
      <c r="AI88" s="18">
        <v>4022155.07008</v>
      </c>
      <c r="AJ88" s="18">
        <v>4079511.0816199998</v>
      </c>
      <c r="AK88" s="18">
        <v>4126097.8453799998</v>
      </c>
      <c r="AL88" s="18">
        <v>4154335.45261</v>
      </c>
      <c r="AM88" s="18">
        <v>4212607.3566899998</v>
      </c>
      <c r="AN88" s="18">
        <v>4256146.5337300003</v>
      </c>
      <c r="AO88" s="18">
        <v>4246898.8566199997</v>
      </c>
    </row>
    <row r="89" spans="1:41" s="26" customFormat="1" ht="12" customHeight="1" x14ac:dyDescent="0.2">
      <c r="A89" s="1" t="s">
        <v>61</v>
      </c>
      <c r="B89" s="37">
        <v>707433.27967000008</v>
      </c>
      <c r="C89" s="37">
        <v>721747.31520000007</v>
      </c>
      <c r="D89" s="37">
        <v>736467.56510999997</v>
      </c>
      <c r="E89" s="37">
        <v>718569.16767999995</v>
      </c>
      <c r="F89" s="37">
        <v>649774.77338000003</v>
      </c>
      <c r="G89" s="37">
        <v>650852.27867999999</v>
      </c>
      <c r="H89" s="37">
        <v>673211.20140999998</v>
      </c>
      <c r="I89" s="37">
        <v>692287.54490999994</v>
      </c>
      <c r="J89" s="37">
        <v>679319.17978999997</v>
      </c>
      <c r="K89" s="37">
        <v>711831.85186000005</v>
      </c>
      <c r="L89" s="37">
        <v>739458.95608000003</v>
      </c>
      <c r="M89" s="37">
        <v>927748.95924</v>
      </c>
      <c r="N89" s="37">
        <v>929945.03163999994</v>
      </c>
      <c r="O89" s="37">
        <v>944439.33291</v>
      </c>
      <c r="P89" s="37">
        <v>968282.95938999997</v>
      </c>
      <c r="Q89" s="37">
        <v>886665.97751999996</v>
      </c>
      <c r="R89" s="37">
        <v>822170.87403000006</v>
      </c>
      <c r="S89" s="37">
        <v>816807.32535000006</v>
      </c>
      <c r="T89" s="37">
        <v>884314.12248999998</v>
      </c>
      <c r="U89" s="37">
        <v>870694.03454999998</v>
      </c>
      <c r="V89" s="37">
        <v>864144.74154000008</v>
      </c>
      <c r="W89" s="37">
        <v>892136.65279000008</v>
      </c>
      <c r="X89" s="37">
        <v>898956.30171000003</v>
      </c>
      <c r="Y89" s="37">
        <f t="shared" ref="Y89" si="25">(Y35+Y39)-(Y10+Y15+Y20+Y25)+(Y74+Y70-Y62)</f>
        <v>1014299.59883</v>
      </c>
      <c r="Z89" s="37">
        <v>906764.91908999998</v>
      </c>
      <c r="AA89" s="37">
        <v>874961.85057000001</v>
      </c>
      <c r="AB89" s="37">
        <v>889859.58370000008</v>
      </c>
      <c r="AC89" s="37">
        <v>828447.32397999999</v>
      </c>
      <c r="AD89" s="37">
        <v>792862.41816999996</v>
      </c>
      <c r="AE89" s="37">
        <v>793647.46178999986</v>
      </c>
      <c r="AF89" s="18">
        <v>795476.52381999989</v>
      </c>
      <c r="AG89" s="18">
        <v>779653.83224000002</v>
      </c>
      <c r="AH89" s="18">
        <v>760941.31865000003</v>
      </c>
      <c r="AI89" s="18">
        <v>1075530.0085800001</v>
      </c>
      <c r="AJ89" s="18">
        <v>1099922.3522700001</v>
      </c>
      <c r="AK89" s="18">
        <v>1106042.47826</v>
      </c>
      <c r="AL89" s="18">
        <v>1117932.32427</v>
      </c>
      <c r="AM89" s="18">
        <v>1135281.10002</v>
      </c>
      <c r="AN89" s="18">
        <v>1159121.38925</v>
      </c>
      <c r="AO89" s="18">
        <v>1141130.01471</v>
      </c>
    </row>
    <row r="90" spans="1:41" s="26" customFormat="1" ht="12" customHeight="1" x14ac:dyDescent="0.2">
      <c r="A90" s="1" t="s">
        <v>62</v>
      </c>
      <c r="B90" s="37">
        <v>87013</v>
      </c>
      <c r="C90" s="37">
        <v>86962</v>
      </c>
      <c r="D90" s="37">
        <v>87415</v>
      </c>
      <c r="E90" s="37">
        <v>87913</v>
      </c>
      <c r="F90" s="37">
        <v>88327</v>
      </c>
      <c r="G90" s="37">
        <v>85948</v>
      </c>
      <c r="H90" s="37">
        <v>84707</v>
      </c>
      <c r="I90" s="37">
        <v>96942</v>
      </c>
      <c r="J90" s="37">
        <v>101836</v>
      </c>
      <c r="K90" s="37">
        <v>102723</v>
      </c>
      <c r="L90" s="37">
        <v>102629</v>
      </c>
      <c r="M90" s="37">
        <v>118310</v>
      </c>
      <c r="N90" s="37">
        <v>117812</v>
      </c>
      <c r="O90" s="37">
        <v>116198</v>
      </c>
      <c r="P90" s="37">
        <v>116214</v>
      </c>
      <c r="Q90" s="37">
        <v>108111</v>
      </c>
      <c r="R90" s="37">
        <v>109368</v>
      </c>
      <c r="S90" s="37">
        <v>107187</v>
      </c>
      <c r="T90" s="37">
        <v>106289</v>
      </c>
      <c r="U90" s="37">
        <v>110874</v>
      </c>
      <c r="V90" s="37">
        <v>110909</v>
      </c>
      <c r="W90" s="37">
        <v>115354</v>
      </c>
      <c r="X90" s="37">
        <v>115453</v>
      </c>
      <c r="Y90" s="37">
        <v>112761</v>
      </c>
      <c r="Z90" s="37">
        <v>107821</v>
      </c>
      <c r="AA90" s="37">
        <v>107989</v>
      </c>
      <c r="AB90" s="37">
        <v>107490</v>
      </c>
      <c r="AC90" s="37">
        <v>108379</v>
      </c>
      <c r="AD90" s="37">
        <v>107916</v>
      </c>
      <c r="AE90" s="37">
        <v>106582</v>
      </c>
      <c r="AF90" s="18">
        <v>107430</v>
      </c>
      <c r="AG90" s="18">
        <v>110132</v>
      </c>
      <c r="AH90" s="18">
        <v>109746</v>
      </c>
      <c r="AI90" s="18">
        <v>150120</v>
      </c>
      <c r="AJ90" s="18">
        <v>149685</v>
      </c>
      <c r="AK90" s="18">
        <v>149158</v>
      </c>
      <c r="AL90" s="18">
        <v>148990</v>
      </c>
      <c r="AM90" s="18">
        <v>149018</v>
      </c>
      <c r="AN90" s="18">
        <v>162825</v>
      </c>
      <c r="AO90" s="18">
        <v>163643</v>
      </c>
    </row>
    <row r="91" spans="1:41" s="26" customFormat="1" ht="12" customHeight="1" x14ac:dyDescent="0.2">
      <c r="A91" s="1" t="s">
        <v>63</v>
      </c>
      <c r="B91" s="37">
        <v>2418268.4953899998</v>
      </c>
      <c r="C91" s="37">
        <v>2428234.6389600001</v>
      </c>
      <c r="D91" s="37">
        <v>2438964.3274400001</v>
      </c>
      <c r="E91" s="37">
        <v>2434757.1494100001</v>
      </c>
      <c r="F91" s="37">
        <v>2418752.51015</v>
      </c>
      <c r="G91" s="37">
        <v>2457411.5523899999</v>
      </c>
      <c r="H91" s="37">
        <v>2478329.2782300003</v>
      </c>
      <c r="I91" s="37">
        <v>2485317.2164599998</v>
      </c>
      <c r="J91" s="37">
        <v>2484607.5991799999</v>
      </c>
      <c r="K91" s="37">
        <v>2509066.8785399999</v>
      </c>
      <c r="L91" s="37">
        <v>2548877.4139100001</v>
      </c>
      <c r="M91" s="37">
        <v>2564257.36448</v>
      </c>
      <c r="N91" s="37">
        <v>2569218.4070899999</v>
      </c>
      <c r="O91" s="37">
        <v>2585936.10158</v>
      </c>
      <c r="P91" s="37">
        <v>2579030.2344800001</v>
      </c>
      <c r="Q91" s="37">
        <v>2585581.1221400001</v>
      </c>
      <c r="R91" s="37">
        <v>2516431.1570899999</v>
      </c>
      <c r="S91" s="37">
        <v>2525743.61198</v>
      </c>
      <c r="T91" s="37">
        <v>2544802.3438400002</v>
      </c>
      <c r="U91" s="37">
        <v>2577166.4066399997</v>
      </c>
      <c r="V91" s="37">
        <v>2593413.2546600001</v>
      </c>
      <c r="W91" s="37">
        <v>2625717.39115</v>
      </c>
      <c r="X91" s="37">
        <v>2643362.5335299997</v>
      </c>
      <c r="Y91" s="37">
        <v>2670296.3488699999</v>
      </c>
      <c r="Z91" s="37">
        <v>2664404.0459199999</v>
      </c>
      <c r="AA91" s="37">
        <v>2658816.1605199999</v>
      </c>
      <c r="AB91" s="37">
        <v>2657033.8216899997</v>
      </c>
      <c r="AC91" s="37">
        <v>2668379.0119500002</v>
      </c>
      <c r="AD91" s="37">
        <v>2714897.1504100002</v>
      </c>
      <c r="AE91" s="37">
        <v>2737715.5965999998</v>
      </c>
      <c r="AF91" s="18">
        <v>2761752.40209</v>
      </c>
      <c r="AG91" s="18">
        <v>2773108.16187</v>
      </c>
      <c r="AH91" s="18">
        <v>2797865.3989899997</v>
      </c>
      <c r="AI91" s="18">
        <v>2796505.0614999998</v>
      </c>
      <c r="AJ91" s="18">
        <v>2829903.7293499997</v>
      </c>
      <c r="AK91" s="18">
        <v>2870897.3671200001</v>
      </c>
      <c r="AL91" s="18">
        <v>2887413.1283400003</v>
      </c>
      <c r="AM91" s="18">
        <v>2928308.25667</v>
      </c>
      <c r="AN91" s="18">
        <v>2934200.1444800003</v>
      </c>
      <c r="AO91" s="18">
        <v>2942125.84191</v>
      </c>
    </row>
    <row r="92" spans="1:41" s="26" customFormat="1" ht="12" customHeight="1" x14ac:dyDescent="0.2">
      <c r="A92" s="1" t="s">
        <v>67</v>
      </c>
      <c r="B92" s="37">
        <v>117276.31623000001</v>
      </c>
      <c r="C92" s="37">
        <v>115564.48556999999</v>
      </c>
      <c r="D92" s="37">
        <v>116994.70735</v>
      </c>
      <c r="E92" s="37">
        <v>117149.29654000001</v>
      </c>
      <c r="F92" s="37">
        <v>115449.55470000001</v>
      </c>
      <c r="G92" s="37">
        <v>115676.54642</v>
      </c>
      <c r="H92" s="37">
        <v>116805.06924</v>
      </c>
      <c r="I92" s="37">
        <v>115664.97941</v>
      </c>
      <c r="J92" s="37">
        <v>114363.51672</v>
      </c>
      <c r="K92" s="37">
        <v>114290.46192</v>
      </c>
      <c r="L92" s="37">
        <v>115955.85059999999</v>
      </c>
      <c r="M92" s="37">
        <v>116685.00715</v>
      </c>
      <c r="N92" s="37">
        <v>115660.06559999999</v>
      </c>
      <c r="O92" s="37">
        <v>115458.29519</v>
      </c>
      <c r="P92" s="37">
        <v>115098.63072</v>
      </c>
      <c r="Q92" s="37">
        <v>114620.33916</v>
      </c>
      <c r="R92" s="37">
        <v>115108.19742</v>
      </c>
      <c r="S92" s="37">
        <v>114395.52168999999</v>
      </c>
      <c r="T92" s="37">
        <v>115532.82848000001</v>
      </c>
      <c r="U92" s="37">
        <v>117114.29111000001</v>
      </c>
      <c r="V92" s="37">
        <v>117963.68368999999</v>
      </c>
      <c r="W92" s="37">
        <v>115812.21962999999</v>
      </c>
      <c r="X92" s="37">
        <v>114270.63276000001</v>
      </c>
      <c r="Y92" s="37">
        <f t="shared" ref="Y92" si="26">Y69</f>
        <v>113420.58790000001</v>
      </c>
      <c r="Z92" s="37">
        <v>113393.67068000001</v>
      </c>
      <c r="AA92" s="37">
        <v>113844.04487</v>
      </c>
      <c r="AB92" s="37">
        <v>115556.65826000001</v>
      </c>
      <c r="AC92" s="37">
        <v>117941.24543000001</v>
      </c>
      <c r="AD92" s="37">
        <v>117941.24543000001</v>
      </c>
      <c r="AE92" s="37">
        <v>119497.13887000001</v>
      </c>
      <c r="AF92" s="18">
        <v>117836.57702</v>
      </c>
      <c r="AG92" s="18">
        <v>119030.84917</v>
      </c>
      <c r="AH92" s="18">
        <v>119233.53277999999</v>
      </c>
      <c r="AI92" s="18">
        <v>118139.62402</v>
      </c>
      <c r="AJ92" s="18">
        <v>118154.53937</v>
      </c>
      <c r="AK92" s="18">
        <v>119105.68687000001</v>
      </c>
      <c r="AL92" s="18">
        <v>120181.24495000001</v>
      </c>
      <c r="AM92" s="18">
        <v>119563.32304999999</v>
      </c>
      <c r="AN92" s="18">
        <v>117965.24915</v>
      </c>
      <c r="AO92" s="18">
        <v>119324.32947</v>
      </c>
    </row>
    <row r="93" spans="1:41" s="26" customFormat="1" ht="12" customHeight="1" x14ac:dyDescent="0.2">
      <c r="A93" s="8" t="s">
        <v>21</v>
      </c>
      <c r="B93" s="40">
        <v>473547.02281999961</v>
      </c>
      <c r="C93" s="40">
        <v>481416.42638000054</v>
      </c>
      <c r="D93" s="40">
        <v>484281.95509000012</v>
      </c>
      <c r="E93" s="40">
        <v>491456.10452000005</v>
      </c>
      <c r="F93" s="40">
        <v>480511.93410000042</v>
      </c>
      <c r="G93" s="40">
        <v>501960.88659999939</v>
      </c>
      <c r="H93" s="40">
        <v>526263.5331000007</v>
      </c>
      <c r="I93" s="40">
        <v>521069.00748999987</v>
      </c>
      <c r="J93" s="40">
        <v>533019.83313999954</v>
      </c>
      <c r="K93" s="40">
        <v>532505.47887999902</v>
      </c>
      <c r="L93" s="40">
        <v>535726.50859000022</v>
      </c>
      <c r="M93" s="40">
        <v>647021.20983000007</v>
      </c>
      <c r="N93" s="40">
        <v>652588.79231999943</v>
      </c>
      <c r="O93" s="40">
        <v>668217.19858999923</v>
      </c>
      <c r="P93" s="40">
        <v>670873.21703000064</v>
      </c>
      <c r="Q93" s="40">
        <v>654679.2209999999</v>
      </c>
      <c r="R93" s="40">
        <v>646533.38506999996</v>
      </c>
      <c r="S93" s="40">
        <v>658929.0868499995</v>
      </c>
      <c r="T93" s="40">
        <v>653958.53284999973</v>
      </c>
      <c r="U93" s="40">
        <v>636109.25402999914</v>
      </c>
      <c r="V93" s="40">
        <v>649229.95422000007</v>
      </c>
      <c r="W93" s="40">
        <v>636017.95699000009</v>
      </c>
      <c r="X93" s="40">
        <v>636654.24443000043</v>
      </c>
      <c r="Y93" s="40">
        <f t="shared" ref="Y93" si="27">Y88+Y85-Y84-Y92</f>
        <v>763286.9067799995</v>
      </c>
      <c r="Z93" s="40">
        <v>640758.79071999947</v>
      </c>
      <c r="AA93" s="40">
        <v>632287.98982000013</v>
      </c>
      <c r="AB93" s="40">
        <v>625227.43388000026</v>
      </c>
      <c r="AC93" s="40">
        <v>596684.97170999937</v>
      </c>
      <c r="AD93" s="40">
        <v>597365.22979999997</v>
      </c>
      <c r="AE93" s="40">
        <v>609537.01570999983</v>
      </c>
      <c r="AF93" s="20">
        <v>612923.0767100004</v>
      </c>
      <c r="AG93" s="20">
        <v>620572.8221100003</v>
      </c>
      <c r="AH93" s="20">
        <v>627656.83719000034</v>
      </c>
      <c r="AI93" s="20">
        <v>621212.01693000086</v>
      </c>
      <c r="AJ93" s="20">
        <v>649498.83312999958</v>
      </c>
      <c r="AK93" s="20">
        <v>614975.21524000017</v>
      </c>
      <c r="AL93" s="20">
        <v>626984.54984000069</v>
      </c>
      <c r="AM93" s="20">
        <v>671102.40018000058</v>
      </c>
      <c r="AN93" s="20">
        <v>626157.84217000054</v>
      </c>
      <c r="AO93" s="20">
        <v>591552.49555999995</v>
      </c>
    </row>
    <row r="94" spans="1:41" ht="12" customHeight="1" x14ac:dyDescent="0.25">
      <c r="A94" s="2" t="s">
        <v>22</v>
      </c>
      <c r="D94" s="31"/>
      <c r="E94" s="11"/>
      <c r="G94" s="31"/>
      <c r="H94" s="31"/>
      <c r="I94" s="17"/>
      <c r="M94" s="32"/>
      <c r="P94" s="32"/>
      <c r="S94" s="33"/>
      <c r="T94" s="33"/>
      <c r="AA94" s="34"/>
      <c r="AD94" s="33"/>
      <c r="AG94" s="33"/>
      <c r="AH94" s="27"/>
      <c r="AL94" s="27"/>
      <c r="AM94" s="27"/>
    </row>
    <row r="95" spans="1:41" x14ac:dyDescent="0.25">
      <c r="A95" s="9" t="s">
        <v>75</v>
      </c>
      <c r="D95" s="11"/>
      <c r="F95" s="11"/>
      <c r="G95" s="11"/>
      <c r="H95" s="11"/>
      <c r="I95" s="17"/>
      <c r="J95" s="35"/>
      <c r="M95" s="32"/>
      <c r="AH95" s="27"/>
    </row>
    <row r="96" spans="1:41" x14ac:dyDescent="0.25">
      <c r="A96" s="9" t="s">
        <v>128</v>
      </c>
      <c r="D96" s="11"/>
      <c r="F96" s="11"/>
      <c r="G96" s="11"/>
      <c r="H96" s="11"/>
      <c r="I96" s="17"/>
      <c r="J96" s="35"/>
      <c r="AH96" s="27"/>
    </row>
    <row r="97" spans="1:34" x14ac:dyDescent="0.25">
      <c r="A97" s="10" t="s">
        <v>68</v>
      </c>
      <c r="D97" s="11"/>
      <c r="F97" s="11"/>
      <c r="G97" s="11"/>
      <c r="H97" s="11"/>
      <c r="I97" s="17"/>
      <c r="J97" s="35"/>
      <c r="AH97" s="27"/>
    </row>
    <row r="98" spans="1:34" x14ac:dyDescent="0.25">
      <c r="A98" s="9" t="s">
        <v>77</v>
      </c>
      <c r="D98" s="11"/>
      <c r="F98" s="11"/>
      <c r="G98" s="11"/>
      <c r="H98" s="11"/>
      <c r="I98" s="17"/>
      <c r="J98" s="35"/>
      <c r="AH98" s="27"/>
    </row>
    <row r="99" spans="1:34" x14ac:dyDescent="0.25">
      <c r="A99" s="9" t="s">
        <v>78</v>
      </c>
      <c r="D99" s="11"/>
      <c r="F99" s="11"/>
      <c r="G99" s="11"/>
      <c r="H99" s="11"/>
      <c r="I99" s="17"/>
      <c r="J99" s="35"/>
      <c r="AH99" s="27"/>
    </row>
    <row r="100" spans="1:34" x14ac:dyDescent="0.25">
      <c r="A100" s="9" t="s">
        <v>76</v>
      </c>
      <c r="D100" s="11"/>
      <c r="F100" s="11"/>
      <c r="G100" s="11"/>
      <c r="H100" s="11"/>
      <c r="I100" s="17"/>
      <c r="J100" s="35"/>
      <c r="AH100" s="27"/>
    </row>
    <row r="101" spans="1:34" x14ac:dyDescent="0.25">
      <c r="A101" s="9" t="s">
        <v>79</v>
      </c>
      <c r="D101" s="11"/>
      <c r="F101" s="11"/>
      <c r="G101" s="11"/>
      <c r="H101" s="11"/>
      <c r="I101" s="17"/>
      <c r="J101" s="35"/>
      <c r="AH101" s="27"/>
    </row>
    <row r="102" spans="1:34" x14ac:dyDescent="0.25">
      <c r="A102" s="10" t="s">
        <v>64</v>
      </c>
      <c r="D102" s="11"/>
      <c r="F102" s="11"/>
      <c r="G102" s="11"/>
      <c r="H102" s="11"/>
      <c r="I102" s="17"/>
      <c r="AH102" s="27"/>
    </row>
    <row r="103" spans="1:34" x14ac:dyDescent="0.25">
      <c r="A103" s="10" t="s">
        <v>80</v>
      </c>
      <c r="D103" s="11"/>
      <c r="F103" s="11"/>
      <c r="G103" s="11"/>
      <c r="H103" s="11"/>
      <c r="I103" s="17"/>
      <c r="AH103" s="27"/>
    </row>
  </sheetData>
  <mergeCells count="6">
    <mergeCell ref="AL5:AO5"/>
    <mergeCell ref="B5:M5"/>
    <mergeCell ref="N5:Y5"/>
    <mergeCell ref="A2:AG2"/>
    <mergeCell ref="A3:AG3"/>
    <mergeCell ref="Z5:AK5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Monetary Aggregates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Theodora Andrews</cp:lastModifiedBy>
  <cp:lastPrinted>2025-08-05T15:51:17Z</cp:lastPrinted>
  <dcterms:created xsi:type="dcterms:W3CDTF">2002-05-13T16:04:23Z</dcterms:created>
  <dcterms:modified xsi:type="dcterms:W3CDTF">2026-06-15T22:16:57Z</dcterms:modified>
</cp:coreProperties>
</file>