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W:\Draft Content\3.0 Rates &amp; Statistics\New Sitefinity 3.0 Rates and Statistics\3.4 Financial Soundness Indicators\"/>
    </mc:Choice>
  </mc:AlternateContent>
  <xr:revisionPtr revIDLastSave="0" documentId="13_ncr:1_{AE1EED1B-8D06-40E9-8594-D2702665B08A}" xr6:coauthVersionLast="47" xr6:coauthVersionMax="47" xr10:uidLastSave="{00000000-0000-0000-0000-000000000000}"/>
  <bookViews>
    <workbookView xWindow="-120" yWindow="-120" windowWidth="29040" windowHeight="15720" xr2:uid="{00000000-000D-0000-FFFF-FFFF00000000}"/>
  </bookViews>
  <sheets>
    <sheet name="2006-2023" sheetId="1" r:id="rId1"/>
    <sheet name="Notes"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2" i="1" l="1"/>
  <c r="S32" i="1"/>
  <c r="R32" i="1"/>
  <c r="Q32" i="1"/>
  <c r="P32" i="1"/>
  <c r="O32" i="1"/>
  <c r="N32" i="1"/>
  <c r="M32" i="1"/>
  <c r="L32" i="1"/>
  <c r="K32" i="1"/>
  <c r="J32" i="1"/>
  <c r="I32" i="1"/>
  <c r="H32" i="1"/>
  <c r="G32" i="1"/>
  <c r="F32" i="1"/>
  <c r="E32" i="1"/>
  <c r="D32" i="1"/>
  <c r="C32" i="1"/>
  <c r="B32" i="1"/>
  <c r="T31" i="1"/>
  <c r="S31" i="1"/>
  <c r="R31" i="1"/>
  <c r="Q31" i="1"/>
  <c r="P31" i="1"/>
  <c r="O31" i="1"/>
  <c r="N31" i="1"/>
  <c r="M31" i="1"/>
  <c r="L31" i="1"/>
  <c r="K31" i="1"/>
  <c r="J31" i="1"/>
  <c r="I31" i="1"/>
  <c r="H31" i="1"/>
  <c r="G31" i="1"/>
  <c r="F31" i="1"/>
  <c r="E31" i="1"/>
  <c r="D31" i="1"/>
  <c r="C31" i="1"/>
  <c r="B31" i="1"/>
  <c r="T30" i="1"/>
  <c r="S30" i="1"/>
  <c r="R30" i="1"/>
  <c r="Q30" i="1"/>
  <c r="P30" i="1"/>
  <c r="O30" i="1"/>
  <c r="N30" i="1"/>
  <c r="M30" i="1"/>
  <c r="L30" i="1"/>
  <c r="K30" i="1"/>
  <c r="J30" i="1"/>
  <c r="I30" i="1"/>
  <c r="H30" i="1"/>
  <c r="G30" i="1"/>
  <c r="F30" i="1"/>
  <c r="E30" i="1"/>
  <c r="D30" i="1"/>
  <c r="C30" i="1"/>
  <c r="B30" i="1"/>
  <c r="T29" i="1"/>
  <c r="S29" i="1"/>
  <c r="R29" i="1"/>
  <c r="Q29" i="1"/>
  <c r="P29" i="1"/>
  <c r="O29" i="1"/>
  <c r="N29" i="1"/>
  <c r="M29" i="1"/>
  <c r="L29" i="1"/>
  <c r="K29" i="1"/>
  <c r="J29" i="1"/>
  <c r="I29" i="1"/>
  <c r="H29" i="1"/>
  <c r="G29" i="1"/>
  <c r="F29" i="1"/>
  <c r="E29" i="1"/>
  <c r="D29" i="1"/>
  <c r="C29" i="1"/>
  <c r="B29" i="1"/>
  <c r="T28" i="1"/>
  <c r="S28" i="1"/>
  <c r="R28" i="1"/>
  <c r="Q28" i="1"/>
  <c r="P28" i="1"/>
  <c r="O28" i="1"/>
  <c r="N28" i="1"/>
  <c r="M28" i="1"/>
  <c r="L28" i="1"/>
  <c r="K28" i="1"/>
  <c r="J28" i="1"/>
  <c r="I28" i="1"/>
  <c r="H28" i="1"/>
  <c r="G28" i="1"/>
  <c r="F28" i="1"/>
  <c r="E28" i="1"/>
  <c r="D28" i="1"/>
  <c r="C28" i="1"/>
  <c r="B28" i="1"/>
  <c r="T27" i="1"/>
  <c r="S27" i="1"/>
  <c r="R27" i="1"/>
  <c r="Q27" i="1"/>
  <c r="P27" i="1"/>
  <c r="O27" i="1"/>
  <c r="N27" i="1"/>
  <c r="M27" i="1"/>
  <c r="L27" i="1"/>
  <c r="K27" i="1"/>
  <c r="J27" i="1"/>
  <c r="I27" i="1"/>
  <c r="H27" i="1"/>
  <c r="G27" i="1"/>
  <c r="F27" i="1"/>
  <c r="E27" i="1"/>
  <c r="D27" i="1"/>
  <c r="C27" i="1"/>
  <c r="T24" i="1"/>
  <c r="S24" i="1"/>
  <c r="R24" i="1"/>
  <c r="Q24" i="1"/>
  <c r="P24" i="1"/>
  <c r="O24" i="1"/>
  <c r="N24" i="1"/>
  <c r="M24" i="1"/>
  <c r="L24" i="1"/>
  <c r="T23" i="1"/>
  <c r="S23" i="1"/>
  <c r="R23" i="1"/>
  <c r="Q23" i="1"/>
  <c r="P23" i="1"/>
  <c r="O23" i="1"/>
  <c r="N23" i="1"/>
  <c r="M23" i="1"/>
  <c r="L23" i="1"/>
  <c r="K23" i="1"/>
  <c r="J23" i="1"/>
  <c r="I23" i="1"/>
  <c r="H23" i="1"/>
  <c r="G23" i="1"/>
  <c r="F23" i="1"/>
  <c r="E23" i="1"/>
  <c r="D23" i="1"/>
  <c r="T21" i="1"/>
  <c r="S21" i="1"/>
  <c r="R21" i="1"/>
  <c r="Q21" i="1"/>
  <c r="P21" i="1"/>
  <c r="O21" i="1"/>
  <c r="N21" i="1"/>
  <c r="M21" i="1"/>
  <c r="T13" i="1"/>
  <c r="T25" i="1" s="1"/>
  <c r="S13" i="1"/>
  <c r="S25" i="1" s="1"/>
  <c r="R13" i="1"/>
  <c r="R25" i="1" s="1"/>
  <c r="Q13" i="1"/>
  <c r="Q25" i="1" s="1"/>
  <c r="P13" i="1"/>
  <c r="P25" i="1" s="1"/>
  <c r="O13" i="1"/>
  <c r="O25" i="1" s="1"/>
  <c r="N13" i="1"/>
  <c r="N25" i="1" s="1"/>
  <c r="M13" i="1"/>
  <c r="M25" i="1" s="1"/>
  <c r="L13" i="1"/>
  <c r="L21" i="1" s="1"/>
  <c r="K13" i="1"/>
  <c r="K24" i="1" s="1"/>
  <c r="J13" i="1"/>
  <c r="J24" i="1" s="1"/>
  <c r="I13" i="1"/>
  <c r="I24" i="1" s="1"/>
  <c r="H13" i="1"/>
  <c r="H24" i="1" s="1"/>
  <c r="G13" i="1"/>
  <c r="G24" i="1" s="1"/>
  <c r="F13" i="1"/>
  <c r="F24" i="1" s="1"/>
  <c r="E13" i="1"/>
  <c r="E24" i="1" s="1"/>
  <c r="D13" i="1"/>
  <c r="D24" i="1" s="1"/>
  <c r="C13" i="1"/>
  <c r="C23" i="1" s="1"/>
  <c r="B13" i="1"/>
  <c r="B27" i="1" s="1"/>
  <c r="B22" i="1" l="1"/>
  <c r="C22" i="1"/>
  <c r="B25" i="1"/>
  <c r="D22" i="1"/>
  <c r="C25" i="1"/>
  <c r="E22" i="1"/>
  <c r="D25" i="1"/>
  <c r="F22" i="1"/>
  <c r="E25" i="1"/>
  <c r="G22" i="1"/>
  <c r="F25" i="1"/>
  <c r="H22" i="1"/>
  <c r="G25" i="1"/>
  <c r="I22" i="1"/>
  <c r="H25" i="1"/>
  <c r="J22" i="1"/>
  <c r="I25" i="1"/>
  <c r="B21" i="1"/>
  <c r="B20" i="1" s="1"/>
  <c r="K22" i="1"/>
  <c r="J25" i="1"/>
  <c r="C21" i="1"/>
  <c r="L22" i="1"/>
  <c r="L20" i="1" s="1"/>
  <c r="B24" i="1"/>
  <c r="K25" i="1"/>
  <c r="D21" i="1"/>
  <c r="M22" i="1"/>
  <c r="M20" i="1" s="1"/>
  <c r="C24" i="1"/>
  <c r="L25" i="1"/>
  <c r="E21" i="1"/>
  <c r="N22" i="1"/>
  <c r="N20" i="1" s="1"/>
  <c r="F21" i="1"/>
  <c r="O22" i="1"/>
  <c r="O20" i="1" s="1"/>
  <c r="G21" i="1"/>
  <c r="P22" i="1"/>
  <c r="P20" i="1" s="1"/>
  <c r="H21" i="1"/>
  <c r="Q22" i="1"/>
  <c r="Q20" i="1" s="1"/>
  <c r="I21" i="1"/>
  <c r="R22" i="1"/>
  <c r="R20" i="1" s="1"/>
  <c r="J21" i="1"/>
  <c r="S22" i="1"/>
  <c r="S20" i="1" s="1"/>
  <c r="K21" i="1"/>
  <c r="T22" i="1"/>
  <c r="T20" i="1" s="1"/>
  <c r="B23" i="1"/>
  <c r="K20" i="1" l="1"/>
  <c r="J20" i="1"/>
  <c r="I20" i="1"/>
  <c r="H20" i="1"/>
  <c r="G20" i="1"/>
  <c r="F20" i="1"/>
  <c r="E20" i="1"/>
  <c r="D20" i="1"/>
  <c r="C20" i="1"/>
  <c r="AB8" i="1"/>
  <c r="AB9" i="1"/>
  <c r="AB11" i="1"/>
  <c r="AB12" i="1"/>
  <c r="AB13" i="1"/>
  <c r="AB14" i="1"/>
  <c r="AB15" i="1"/>
  <c r="AB16" i="1"/>
  <c r="AB18" i="1"/>
  <c r="AB17" i="1"/>
  <c r="AB19" i="1"/>
  <c r="AB20" i="1"/>
  <c r="AB21" i="1"/>
  <c r="AB22" i="1"/>
  <c r="AB23" i="1"/>
  <c r="AB25" i="1"/>
  <c r="AB24" i="1"/>
  <c r="AB26" i="1"/>
  <c r="AB27" i="1"/>
  <c r="AB28" i="1"/>
  <c r="AB29" i="1"/>
  <c r="AB30" i="1"/>
  <c r="AB32" i="1"/>
  <c r="AB31" i="1"/>
  <c r="AB33" i="1"/>
  <c r="AB34" i="1"/>
  <c r="AB35" i="1"/>
  <c r="AB7" i="1"/>
</calcChain>
</file>

<file path=xl/sharedStrings.xml><?xml version="1.0" encoding="utf-8"?>
<sst xmlns="http://schemas.openxmlformats.org/spreadsheetml/2006/main" count="56" uniqueCount="42">
  <si>
    <t>Number of institutions</t>
  </si>
  <si>
    <t>Domestic Banks</t>
  </si>
  <si>
    <t>International Banks</t>
  </si>
  <si>
    <t>Credit Unions</t>
  </si>
  <si>
    <t>Domestic Insurance Companies</t>
  </si>
  <si>
    <t>Memorandum item:</t>
  </si>
  <si>
    <t>Structure of the Financial System</t>
  </si>
  <si>
    <t>Assets as percent of total financial system (%)</t>
  </si>
  <si>
    <t>Assets as percent of GDP (%)</t>
  </si>
  <si>
    <t>Financial system assets ($mn)</t>
  </si>
  <si>
    <r>
      <t>Nominal GDP ($mn)</t>
    </r>
    <r>
      <rPr>
        <vertAlign val="superscript"/>
        <sz val="9"/>
        <color theme="1"/>
        <rFont val="Arial"/>
        <family val="2"/>
      </rPr>
      <t>1</t>
    </r>
  </si>
  <si>
    <t>Sources: Central Bank of Belize, Supervisor of Insurance and SIB</t>
  </si>
  <si>
    <r>
      <rPr>
        <vertAlign val="superscript"/>
        <sz val="8"/>
        <rFont val="Arial"/>
        <family val="2"/>
      </rPr>
      <t>R</t>
    </r>
    <r>
      <rPr>
        <sz val="8"/>
        <rFont val="Arial"/>
        <family val="2"/>
      </rPr>
      <t xml:space="preserve"> - Revised</t>
    </r>
  </si>
  <si>
    <r>
      <rPr>
        <vertAlign val="superscript"/>
        <sz val="8"/>
        <rFont val="Arial"/>
        <family val="2"/>
      </rPr>
      <t xml:space="preserve">P </t>
    </r>
    <r>
      <rPr>
        <sz val="8"/>
        <rFont val="Arial"/>
        <family val="2"/>
      </rPr>
      <t>- Provisional</t>
    </r>
  </si>
  <si>
    <r>
      <t>International banks</t>
    </r>
    <r>
      <rPr>
        <sz val="12"/>
        <color theme="1"/>
        <rFont val="Arial"/>
        <family val="2"/>
      </rPr>
      <t xml:space="preserve"> are licensed under the International Banking Act and are authorized to provide banking services to non-residents, entities operating in Export Processing Zones and Commercial Free Zones, and agencies with majority control held by the Government of Belize and the Belize Social Security Board.</t>
    </r>
  </si>
  <si>
    <r>
      <t>Domestic banks</t>
    </r>
    <r>
      <rPr>
        <sz val="12"/>
        <color theme="1"/>
        <rFont val="Arial"/>
        <family val="2"/>
      </rPr>
      <t xml:space="preserve"> are licensed under the Domestic Banks and Financial Institutions Act and are authorised to conduct banking business in Belize.</t>
    </r>
  </si>
  <si>
    <t>Credit union sector data covers all active credit unions.</t>
  </si>
  <si>
    <t>Other Financial Institutions</t>
  </si>
  <si>
    <t>Other financial Institutions</t>
  </si>
  <si>
    <t>TABLE 27: FINANCIAL SYSTEM STRUCTURE</t>
  </si>
  <si>
    <t>Table 27: Financial System Structure</t>
  </si>
  <si>
    <r>
      <t>2022</t>
    </r>
    <r>
      <rPr>
        <b/>
        <vertAlign val="superscript"/>
        <sz val="10"/>
        <color theme="1"/>
        <rFont val="Arial"/>
        <family val="2"/>
      </rPr>
      <t>R</t>
    </r>
  </si>
  <si>
    <r>
      <t>Since 2014</t>
    </r>
    <r>
      <rPr>
        <b/>
        <sz val="12"/>
        <color theme="1"/>
        <rFont val="Arial"/>
        <family val="2"/>
      </rPr>
      <t>, Other Financial Institutions</t>
    </r>
    <r>
      <rPr>
        <sz val="12"/>
        <color theme="1"/>
        <rFont val="Arial"/>
        <family val="2"/>
      </rPr>
      <t xml:space="preserve"> refer to the Development Finance Corporation. Preceedingly, Microe Finance Company Limited was in operation from 2009 to 2013. Meanwhile, Belize Unit Trust Corporation recorded operation from 2009 to 2010.</t>
    </r>
  </si>
  <si>
    <t>For Domestic Insurance Companies, data on International Insurance Companies have been included from 2020 to 2022. Beginning in 2023, following the enactment of Insurance Act No. 30 of 2023,onward, International Insurance Companies are now classified under Category 2.</t>
  </si>
  <si>
    <r>
      <t>2024</t>
    </r>
    <r>
      <rPr>
        <b/>
        <vertAlign val="superscript"/>
        <sz val="10"/>
        <color theme="1"/>
        <rFont val="Arial"/>
        <family val="2"/>
      </rPr>
      <t>P</t>
    </r>
  </si>
  <si>
    <r>
      <t>2023</t>
    </r>
    <r>
      <rPr>
        <b/>
        <vertAlign val="superscript"/>
        <sz val="10"/>
        <color theme="1"/>
        <rFont val="Arial"/>
        <family val="2"/>
      </rPr>
      <t>R</t>
    </r>
  </si>
  <si>
    <r>
      <t>2021</t>
    </r>
    <r>
      <rPr>
        <b/>
        <vertAlign val="superscript"/>
        <sz val="10"/>
        <color theme="1"/>
        <rFont val="Arial"/>
        <family val="2"/>
      </rPr>
      <t>R</t>
    </r>
  </si>
  <si>
    <r>
      <t>2020</t>
    </r>
    <r>
      <rPr>
        <b/>
        <vertAlign val="superscript"/>
        <sz val="10"/>
        <color theme="1"/>
        <rFont val="Arial"/>
        <family val="2"/>
      </rPr>
      <t>R</t>
    </r>
  </si>
  <si>
    <r>
      <t>2006</t>
    </r>
    <r>
      <rPr>
        <b/>
        <vertAlign val="superscript"/>
        <sz val="10"/>
        <color theme="1"/>
        <rFont val="Arial"/>
        <family val="2"/>
      </rPr>
      <t>R</t>
    </r>
  </si>
  <si>
    <r>
      <t>2007</t>
    </r>
    <r>
      <rPr>
        <b/>
        <vertAlign val="superscript"/>
        <sz val="10"/>
        <color theme="1"/>
        <rFont val="Arial"/>
        <family val="2"/>
      </rPr>
      <t>R</t>
    </r>
  </si>
  <si>
    <r>
      <t>2008</t>
    </r>
    <r>
      <rPr>
        <b/>
        <vertAlign val="superscript"/>
        <sz val="10"/>
        <color theme="1"/>
        <rFont val="Arial"/>
        <family val="2"/>
      </rPr>
      <t>R</t>
    </r>
  </si>
  <si>
    <r>
      <t>2009</t>
    </r>
    <r>
      <rPr>
        <b/>
        <vertAlign val="superscript"/>
        <sz val="10"/>
        <color theme="1"/>
        <rFont val="Arial"/>
        <family val="2"/>
      </rPr>
      <t>R</t>
    </r>
  </si>
  <si>
    <r>
      <t>2010</t>
    </r>
    <r>
      <rPr>
        <b/>
        <vertAlign val="superscript"/>
        <sz val="10"/>
        <color theme="1"/>
        <rFont val="Arial"/>
        <family val="2"/>
      </rPr>
      <t>R</t>
    </r>
  </si>
  <si>
    <r>
      <t>2011</t>
    </r>
    <r>
      <rPr>
        <b/>
        <vertAlign val="superscript"/>
        <sz val="10"/>
        <color theme="1"/>
        <rFont val="Arial"/>
        <family val="2"/>
      </rPr>
      <t>R</t>
    </r>
  </si>
  <si>
    <r>
      <t>2012</t>
    </r>
    <r>
      <rPr>
        <b/>
        <vertAlign val="superscript"/>
        <sz val="10"/>
        <color theme="1"/>
        <rFont val="Arial"/>
        <family val="2"/>
      </rPr>
      <t>R</t>
    </r>
  </si>
  <si>
    <r>
      <t>2013</t>
    </r>
    <r>
      <rPr>
        <b/>
        <vertAlign val="superscript"/>
        <sz val="10"/>
        <color theme="1"/>
        <rFont val="Arial"/>
        <family val="2"/>
      </rPr>
      <t>R</t>
    </r>
  </si>
  <si>
    <r>
      <t>2014</t>
    </r>
    <r>
      <rPr>
        <b/>
        <vertAlign val="superscript"/>
        <sz val="10"/>
        <color theme="1"/>
        <rFont val="Arial"/>
        <family val="2"/>
      </rPr>
      <t>R</t>
    </r>
  </si>
  <si>
    <r>
      <t>2015</t>
    </r>
    <r>
      <rPr>
        <b/>
        <vertAlign val="superscript"/>
        <sz val="10"/>
        <color theme="1"/>
        <rFont val="Arial"/>
        <family val="2"/>
      </rPr>
      <t>R</t>
    </r>
  </si>
  <si>
    <r>
      <t>2016</t>
    </r>
    <r>
      <rPr>
        <b/>
        <vertAlign val="superscript"/>
        <sz val="10"/>
        <color theme="1"/>
        <rFont val="Arial"/>
        <family val="2"/>
      </rPr>
      <t>R</t>
    </r>
  </si>
  <si>
    <r>
      <t>2017</t>
    </r>
    <r>
      <rPr>
        <b/>
        <vertAlign val="superscript"/>
        <sz val="10"/>
        <color theme="1"/>
        <rFont val="Arial"/>
        <family val="2"/>
      </rPr>
      <t>R</t>
    </r>
  </si>
  <si>
    <r>
      <t>2018</t>
    </r>
    <r>
      <rPr>
        <b/>
        <vertAlign val="superscript"/>
        <sz val="10"/>
        <color theme="1"/>
        <rFont val="Arial"/>
        <family val="2"/>
      </rPr>
      <t>R</t>
    </r>
  </si>
  <si>
    <r>
      <t>2019</t>
    </r>
    <r>
      <rPr>
        <b/>
        <vertAlign val="superscript"/>
        <sz val="10"/>
        <color theme="1"/>
        <rFont val="Arial"/>
        <family val="2"/>
      </rPr>
      <t>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</si>
</sst>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_);_(* \(#,##0.0\);_(* &quot;-&quot;??_);_(@_)"/>
    <numFmt numFmtId="166" formatCode="#,##0.0"/>
  </numFmts>
  <fonts count="13"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vertAlign val="superscript"/>
      <sz val="9"/>
      <color theme="1"/>
      <name val="Arial"/>
      <family val="2"/>
    </font>
    <font>
      <b/>
      <vertAlign val="superscript"/>
      <sz val="10"/>
      <color theme="1"/>
      <name val="Arial"/>
      <family val="2"/>
    </font>
    <font>
      <sz val="8"/>
      <color theme="1"/>
      <name val="Arial"/>
      <family val="2"/>
    </font>
    <font>
      <sz val="8"/>
      <name val="Arial"/>
      <family val="2"/>
    </font>
    <font>
      <vertAlign val="superscript"/>
      <sz val="8"/>
      <name val="Arial"/>
      <family val="2"/>
    </font>
    <font>
      <b/>
      <sz val="12"/>
      <color theme="1"/>
      <name val="Arial"/>
      <family val="2"/>
    </font>
    <font>
      <b/>
      <u/>
      <sz val="12"/>
      <color theme="1"/>
      <name val="Arial"/>
      <family val="2"/>
    </font>
    <font>
      <sz val="12"/>
      <color theme="1"/>
      <name val="Arial"/>
      <family val="2"/>
    </font>
    <font>
      <b/>
      <sz val="11"/>
      <color theme="1"/>
      <name val="Calibri"/>
      <family val="2"/>
      <scheme val="minor"/>
    </font>
  </fonts>
  <fills count="2">
    <fill>
      <patternFill patternType="none"/>
    </fill>
    <fill>
      <patternFill patternType="gray125"/>
    </fill>
  </fills>
  <borders count="7">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29">
    <xf numFmtId="0" fontId="0" fillId="0" borderId="0" xfId="0"/>
    <xf numFmtId="0" fontId="2" fillId="0" borderId="0" xfId="0" applyFont="1"/>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0" fillId="0" borderId="0" xfId="0" applyNumberFormat="1"/>
    <xf numFmtId="164" fontId="3" fillId="0" borderId="0" xfId="1" applyNumberFormat="1" applyFont="1" applyFill="1" applyAlignment="1">
      <alignment horizontal="right"/>
    </xf>
    <xf numFmtId="0" fontId="6" fillId="0" borderId="0" xfId="0" applyFont="1"/>
    <xf numFmtId="0" fontId="7" fillId="0" borderId="0" xfId="0" applyFont="1" applyAlignment="1">
      <alignment horizontal="left"/>
    </xf>
    <xf numFmtId="166" fontId="7" fillId="0" borderId="0" xfId="0" applyNumberFormat="1" applyFont="1"/>
    <xf numFmtId="0" fontId="0" fillId="0" borderId="2" xfId="0" applyBorder="1"/>
    <xf numFmtId="0" fontId="0" fillId="0" borderId="1" xfId="0" applyBorder="1"/>
    <xf numFmtId="0" fontId="10" fillId="0" borderId="0" xfId="0" applyFont="1" applyAlignment="1">
      <alignment horizontal="justify" vertical="center"/>
    </xf>
    <xf numFmtId="0" fontId="11" fillId="0" borderId="0" xfId="0" applyFont="1" applyAlignment="1">
      <alignment horizontal="justify" vertical="center"/>
    </xf>
    <xf numFmtId="0" fontId="9" fillId="0" borderId="0" xfId="0" applyFont="1" applyAlignment="1">
      <alignment horizontal="justify" vertical="center"/>
    </xf>
    <xf numFmtId="43" fontId="0" fillId="0" borderId="0" xfId="0" applyNumberFormat="1"/>
    <xf numFmtId="4" fontId="0" fillId="0" borderId="0" xfId="0" applyNumberFormat="1"/>
    <xf numFmtId="0" fontId="9" fillId="0" borderId="0" xfId="0" applyFont="1" applyAlignment="1">
      <alignment horizontal="center"/>
    </xf>
    <xf numFmtId="0" fontId="2" fillId="0" borderId="6" xfId="0" applyFont="1" applyBorder="1" applyAlignment="1">
      <alignment horizontal="center" vertical="center"/>
    </xf>
    <xf numFmtId="164" fontId="2" fillId="0" borderId="0" xfId="1" applyNumberFormat="1" applyFont="1" applyFill="1" applyAlignment="1">
      <alignment horizontal="right"/>
    </xf>
    <xf numFmtId="165" fontId="3" fillId="0" borderId="0" xfId="1" applyNumberFormat="1" applyFont="1" applyFill="1" applyAlignment="1">
      <alignment horizontal="right"/>
    </xf>
    <xf numFmtId="165" fontId="2" fillId="0" borderId="0" xfId="1" applyNumberFormat="1" applyFont="1" applyFill="1" applyAlignment="1">
      <alignment horizontal="right"/>
    </xf>
    <xf numFmtId="0" fontId="11" fillId="0" borderId="0" xfId="0" applyFont="1" applyAlignment="1">
      <alignment horizontal="left" vertical="center" wrapText="1"/>
    </xf>
    <xf numFmtId="0" fontId="3" fillId="0" borderId="0" xfId="0" applyFont="1" applyAlignment="1">
      <alignment horizontal="right"/>
    </xf>
    <xf numFmtId="0" fontId="9" fillId="0" borderId="0" xfId="0" applyFont="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2" fillId="0" borderId="5" xfId="0" applyFont="1" applyBorder="1" applyAlignment="1">
      <alignment horizontal="center"/>
    </xf>
    <xf numFmtId="3" fontId="0" fillId="0" borderId="0" xfId="0" applyNumberForma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Working\Statistical%20Digest%202017\Table%2025%20-Belize%20Structure%20of%20Financial%20Syst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U"/>
      <sheetName val="Sheet2"/>
    </sheetNames>
    <sheetDataSet>
      <sheetData sheetId="0">
        <row r="5">
          <cell r="B5">
            <v>5</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9"/>
  <sheetViews>
    <sheetView showGridLines="0" tabSelected="1" workbookViewId="0">
      <selection activeCell="A3" sqref="A3"/>
    </sheetView>
  </sheetViews>
  <sheetFormatPr defaultRowHeight="15" x14ac:dyDescent="0.25"/>
  <cols>
    <col min="1" max="1" width="43.85546875" customWidth="1"/>
  </cols>
  <sheetData>
    <row r="1" spans="1:28" ht="15.75" x14ac:dyDescent="0.25">
      <c r="B1" s="24" t="s">
        <v>19</v>
      </c>
      <c r="C1" s="24"/>
      <c r="D1" s="24"/>
      <c r="E1" s="24"/>
      <c r="F1" s="24"/>
      <c r="G1" s="24"/>
      <c r="H1" s="24"/>
      <c r="I1" s="24"/>
      <c r="J1" s="24"/>
      <c r="K1" s="24"/>
      <c r="L1" s="24"/>
      <c r="M1" s="24"/>
      <c r="N1" s="17"/>
    </row>
    <row r="4" spans="1:28" ht="18" customHeight="1" x14ac:dyDescent="0.25">
      <c r="A4" s="11"/>
      <c r="B4" s="25" t="s">
        <v>6</v>
      </c>
      <c r="C4" s="26"/>
      <c r="D4" s="26"/>
      <c r="E4" s="26"/>
      <c r="F4" s="26"/>
      <c r="G4" s="26"/>
      <c r="H4" s="26"/>
      <c r="I4" s="26"/>
      <c r="J4" s="26"/>
      <c r="K4" s="26"/>
      <c r="L4" s="26"/>
      <c r="M4" s="26"/>
      <c r="N4" s="26"/>
      <c r="O4" s="26"/>
      <c r="P4" s="26"/>
      <c r="Q4" s="26"/>
      <c r="R4" s="26"/>
      <c r="S4" s="26"/>
      <c r="T4" s="27"/>
    </row>
    <row r="5" spans="1:28" ht="18" customHeight="1" x14ac:dyDescent="0.25">
      <c r="A5" s="10"/>
      <c r="B5" s="18" t="s">
        <v>28</v>
      </c>
      <c r="C5" s="18" t="s">
        <v>29</v>
      </c>
      <c r="D5" s="18" t="s">
        <v>30</v>
      </c>
      <c r="E5" s="18" t="s">
        <v>31</v>
      </c>
      <c r="F5" s="18" t="s">
        <v>32</v>
      </c>
      <c r="G5" s="18" t="s">
        <v>33</v>
      </c>
      <c r="H5" s="18" t="s">
        <v>34</v>
      </c>
      <c r="I5" s="18" t="s">
        <v>35</v>
      </c>
      <c r="J5" s="18" t="s">
        <v>36</v>
      </c>
      <c r="K5" s="18" t="s">
        <v>37</v>
      </c>
      <c r="L5" s="18" t="s">
        <v>38</v>
      </c>
      <c r="M5" s="18" t="s">
        <v>39</v>
      </c>
      <c r="N5" s="18" t="s">
        <v>40</v>
      </c>
      <c r="O5" s="18" t="s">
        <v>41</v>
      </c>
      <c r="P5" s="18" t="s">
        <v>27</v>
      </c>
      <c r="Q5" s="18" t="s">
        <v>26</v>
      </c>
      <c r="R5" s="18" t="s">
        <v>21</v>
      </c>
      <c r="S5" s="18" t="s">
        <v>25</v>
      </c>
      <c r="T5" s="18" t="s">
        <v>24</v>
      </c>
    </row>
    <row r="6" spans="1:28" x14ac:dyDescent="0.25">
      <c r="A6" s="1" t="s">
        <v>0</v>
      </c>
      <c r="B6" s="3"/>
      <c r="C6" s="3"/>
      <c r="D6" s="3"/>
      <c r="E6" s="3"/>
      <c r="F6" s="3"/>
      <c r="G6" s="3"/>
      <c r="H6" s="3"/>
      <c r="I6" s="3"/>
      <c r="J6" s="3"/>
      <c r="K6" s="3"/>
      <c r="L6" s="3"/>
      <c r="M6" s="3"/>
      <c r="N6" s="3"/>
    </row>
    <row r="7" spans="1:28" x14ac:dyDescent="0.25">
      <c r="A7" s="2" t="s">
        <v>1</v>
      </c>
      <c r="B7" s="23">
        <v>5</v>
      </c>
      <c r="C7" s="23">
        <v>5</v>
      </c>
      <c r="D7" s="23">
        <v>5</v>
      </c>
      <c r="E7" s="23">
        <v>5</v>
      </c>
      <c r="F7" s="23">
        <v>5</v>
      </c>
      <c r="G7" s="23">
        <v>5</v>
      </c>
      <c r="H7" s="23">
        <v>5</v>
      </c>
      <c r="I7" s="23">
        <v>6</v>
      </c>
      <c r="J7" s="23">
        <v>6</v>
      </c>
      <c r="K7" s="23">
        <v>5</v>
      </c>
      <c r="L7" s="23">
        <v>5</v>
      </c>
      <c r="M7" s="23">
        <v>5</v>
      </c>
      <c r="N7" s="23">
        <v>5</v>
      </c>
      <c r="O7" s="23">
        <v>5</v>
      </c>
      <c r="P7" s="23">
        <v>5</v>
      </c>
      <c r="Q7" s="23">
        <v>5</v>
      </c>
      <c r="R7" s="23">
        <v>4</v>
      </c>
      <c r="S7" s="23">
        <v>4</v>
      </c>
      <c r="T7" s="23">
        <v>4</v>
      </c>
      <c r="AB7" t="str">
        <f>IF(OR(N7="",[1]TBU!N5=""),"",[1]TBU!$B$5-N7)</f>
        <v/>
      </c>
    </row>
    <row r="8" spans="1:28" x14ac:dyDescent="0.25">
      <c r="A8" s="2" t="s">
        <v>2</v>
      </c>
      <c r="B8" s="23">
        <v>8</v>
      </c>
      <c r="C8" s="23">
        <v>8</v>
      </c>
      <c r="D8" s="23">
        <v>7</v>
      </c>
      <c r="E8" s="23">
        <v>7</v>
      </c>
      <c r="F8" s="23">
        <v>7</v>
      </c>
      <c r="G8" s="23">
        <v>6</v>
      </c>
      <c r="H8" s="23">
        <v>6</v>
      </c>
      <c r="I8" s="23">
        <v>5</v>
      </c>
      <c r="J8" s="23">
        <v>5</v>
      </c>
      <c r="K8" s="23">
        <v>5</v>
      </c>
      <c r="L8" s="23">
        <v>5</v>
      </c>
      <c r="M8" s="23">
        <v>5</v>
      </c>
      <c r="N8" s="23">
        <v>4</v>
      </c>
      <c r="O8" s="23">
        <v>3</v>
      </c>
      <c r="P8" s="23">
        <v>3</v>
      </c>
      <c r="Q8" s="23">
        <v>3</v>
      </c>
      <c r="R8" s="23">
        <v>3</v>
      </c>
      <c r="S8" s="23">
        <v>3</v>
      </c>
      <c r="T8" s="23">
        <v>3</v>
      </c>
      <c r="AB8" t="str">
        <f>IF(OR(N8="",[1]TBU!N6=""),"",[1]TBU!$B$5-N8)</f>
        <v/>
      </c>
    </row>
    <row r="9" spans="1:28" x14ac:dyDescent="0.25">
      <c r="A9" s="2" t="s">
        <v>3</v>
      </c>
      <c r="B9" s="23">
        <v>14</v>
      </c>
      <c r="C9" s="23">
        <v>13</v>
      </c>
      <c r="D9" s="23">
        <v>14</v>
      </c>
      <c r="E9" s="23">
        <v>14</v>
      </c>
      <c r="F9" s="23">
        <v>13</v>
      </c>
      <c r="G9" s="23">
        <v>12</v>
      </c>
      <c r="H9" s="23">
        <v>12</v>
      </c>
      <c r="I9" s="23">
        <v>12</v>
      </c>
      <c r="J9" s="23">
        <v>12</v>
      </c>
      <c r="K9" s="23">
        <v>11</v>
      </c>
      <c r="L9" s="23">
        <v>11</v>
      </c>
      <c r="M9" s="23">
        <v>8</v>
      </c>
      <c r="N9" s="23">
        <v>9</v>
      </c>
      <c r="O9" s="23">
        <v>9</v>
      </c>
      <c r="P9" s="23">
        <v>9</v>
      </c>
      <c r="Q9" s="23">
        <v>9</v>
      </c>
      <c r="R9" s="23">
        <v>8</v>
      </c>
      <c r="S9" s="23">
        <v>8</v>
      </c>
      <c r="T9" s="23">
        <v>8</v>
      </c>
      <c r="AB9" t="str">
        <f>IF(OR(N9="",[1]TBU!N7=""),"",[1]TBU!$B$5-N9)</f>
        <v/>
      </c>
    </row>
    <row r="10" spans="1:28" x14ac:dyDescent="0.25">
      <c r="A10" s="2" t="s">
        <v>4</v>
      </c>
      <c r="B10" s="23">
        <v>15</v>
      </c>
      <c r="C10" s="23">
        <v>14</v>
      </c>
      <c r="D10" s="23">
        <v>14</v>
      </c>
      <c r="E10" s="23">
        <v>13</v>
      </c>
      <c r="F10" s="23">
        <v>14</v>
      </c>
      <c r="G10" s="23">
        <v>12</v>
      </c>
      <c r="H10" s="23">
        <v>12</v>
      </c>
      <c r="I10" s="23">
        <v>14</v>
      </c>
      <c r="J10" s="23">
        <v>12</v>
      </c>
      <c r="K10" s="23">
        <v>11</v>
      </c>
      <c r="L10" s="23">
        <v>10</v>
      </c>
      <c r="M10" s="23">
        <v>10</v>
      </c>
      <c r="N10" s="23">
        <v>10</v>
      </c>
      <c r="O10" s="23">
        <v>10</v>
      </c>
      <c r="P10" s="6">
        <v>12</v>
      </c>
      <c r="Q10" s="6">
        <v>12</v>
      </c>
      <c r="R10" s="6">
        <v>12</v>
      </c>
      <c r="S10" s="6">
        <v>12</v>
      </c>
      <c r="T10" s="6">
        <v>13</v>
      </c>
    </row>
    <row r="11" spans="1:28" x14ac:dyDescent="0.25">
      <c r="A11" s="2" t="s">
        <v>17</v>
      </c>
      <c r="B11" s="23">
        <v>1</v>
      </c>
      <c r="C11" s="23">
        <v>1</v>
      </c>
      <c r="D11" s="23">
        <v>1</v>
      </c>
      <c r="E11" s="23">
        <v>3</v>
      </c>
      <c r="F11" s="23">
        <v>3</v>
      </c>
      <c r="G11" s="23">
        <v>2</v>
      </c>
      <c r="H11" s="23">
        <v>2</v>
      </c>
      <c r="I11" s="23">
        <v>2</v>
      </c>
      <c r="J11" s="23">
        <v>1</v>
      </c>
      <c r="K11" s="23">
        <v>1</v>
      </c>
      <c r="L11" s="23">
        <v>1</v>
      </c>
      <c r="M11" s="23">
        <v>1</v>
      </c>
      <c r="N11" s="23">
        <v>1</v>
      </c>
      <c r="O11" s="23">
        <v>1</v>
      </c>
      <c r="P11" s="23">
        <v>1</v>
      </c>
      <c r="Q11" s="23">
        <v>1</v>
      </c>
      <c r="R11" s="23">
        <v>1</v>
      </c>
      <c r="S11" s="23">
        <v>1</v>
      </c>
      <c r="T11" s="23">
        <v>1</v>
      </c>
      <c r="AB11" t="str">
        <f>IF(OR(N11="",[1]TBU!N8=""),"",[1]TBU!$B$5-N11)</f>
        <v/>
      </c>
    </row>
    <row r="12" spans="1:28" x14ac:dyDescent="0.25">
      <c r="A12" s="2"/>
      <c r="B12" s="23"/>
      <c r="C12" s="23"/>
      <c r="D12" s="23"/>
      <c r="E12" s="23"/>
      <c r="F12" s="23"/>
      <c r="G12" s="23"/>
      <c r="H12" s="23"/>
      <c r="I12" s="23"/>
      <c r="J12" s="23"/>
      <c r="K12" s="23"/>
      <c r="L12" s="23"/>
      <c r="M12" s="23"/>
      <c r="AB12" t="str">
        <f>IF(OR(N12="",[1]TBU!N10=""),"",[1]TBU!$B$5-N12)</f>
        <v/>
      </c>
    </row>
    <row r="13" spans="1:28" x14ac:dyDescent="0.25">
      <c r="A13" s="1" t="s">
        <v>9</v>
      </c>
      <c r="B13" s="19">
        <f t="shared" ref="B13:T13" si="0">SUM(B14:B18)</f>
        <v>3070.9</v>
      </c>
      <c r="C13" s="19">
        <f t="shared" si="0"/>
        <v>3458.1090000000004</v>
      </c>
      <c r="D13" s="19">
        <f t="shared" si="0"/>
        <v>3772.2722000000003</v>
      </c>
      <c r="E13" s="19">
        <f t="shared" si="0"/>
        <v>4136.04</v>
      </c>
      <c r="F13" s="19">
        <f t="shared" si="0"/>
        <v>4384.0205332100004</v>
      </c>
      <c r="G13" s="19">
        <f t="shared" si="0"/>
        <v>4631.3783858700008</v>
      </c>
      <c r="H13" s="19">
        <f t="shared" si="0"/>
        <v>5033.50960906</v>
      </c>
      <c r="I13" s="19">
        <f t="shared" si="0"/>
        <v>5166.1333341999989</v>
      </c>
      <c r="J13" s="19">
        <f t="shared" si="0"/>
        <v>5641.7421541800004</v>
      </c>
      <c r="K13" s="19">
        <f t="shared" si="0"/>
        <v>5596.6527522700007</v>
      </c>
      <c r="L13" s="19">
        <f t="shared" si="0"/>
        <v>5574.3615336399989</v>
      </c>
      <c r="M13" s="19">
        <f t="shared" si="0"/>
        <v>5623.2594116600003</v>
      </c>
      <c r="N13" s="19">
        <f t="shared" si="0"/>
        <v>5400.509456159999</v>
      </c>
      <c r="O13" s="19">
        <f t="shared" si="0"/>
        <v>5439.7609333699993</v>
      </c>
      <c r="P13" s="19">
        <f t="shared" si="0"/>
        <v>5810.3121491699994</v>
      </c>
      <c r="Q13" s="19">
        <f t="shared" si="0"/>
        <v>6426.0993182000002</v>
      </c>
      <c r="R13" s="19">
        <f t="shared" si="0"/>
        <v>6529.6441364999982</v>
      </c>
      <c r="S13" s="19">
        <f t="shared" si="0"/>
        <v>7059.5096637100005</v>
      </c>
      <c r="T13" s="19">
        <f t="shared" si="0"/>
        <v>7603.6017407499994</v>
      </c>
      <c r="AB13" t="str">
        <f>IF(OR(N13="",[1]TBU!N11=""),"",[1]TBU!$B$5-N13)</f>
        <v/>
      </c>
    </row>
    <row r="14" spans="1:28" x14ac:dyDescent="0.25">
      <c r="A14" s="2" t="s">
        <v>1</v>
      </c>
      <c r="B14" s="6">
        <v>1895.2829999999999</v>
      </c>
      <c r="C14" s="6">
        <v>2136.6640000000002</v>
      </c>
      <c r="D14" s="6">
        <v>2435.1050000000005</v>
      </c>
      <c r="E14" s="6">
        <v>2529.1729999999998</v>
      </c>
      <c r="F14" s="6">
        <v>2516.9589999999998</v>
      </c>
      <c r="G14" s="6">
        <v>2565.1880000000001</v>
      </c>
      <c r="H14" s="6">
        <v>2759.7939999999999</v>
      </c>
      <c r="I14" s="6">
        <v>2787.5299999999997</v>
      </c>
      <c r="J14" s="6">
        <v>2966.51</v>
      </c>
      <c r="K14" s="6">
        <v>3209.5550000000003</v>
      </c>
      <c r="L14" s="6">
        <v>3229.9589999999998</v>
      </c>
      <c r="M14" s="6">
        <v>3187.3670000000002</v>
      </c>
      <c r="N14" s="6">
        <v>3349.6710000000003</v>
      </c>
      <c r="O14" s="6">
        <v>3519.1089999999995</v>
      </c>
      <c r="P14" s="6">
        <v>3816.8560000000002</v>
      </c>
      <c r="Q14" s="6">
        <v>4266.2569999999996</v>
      </c>
      <c r="R14" s="6">
        <v>4274.8739999999998</v>
      </c>
      <c r="S14" s="6">
        <v>4728.7690000000002</v>
      </c>
      <c r="T14" s="6">
        <v>5150.1170000000002</v>
      </c>
      <c r="AB14" t="str">
        <f>IF(OR(N14="",[1]TBU!N12=""),"",[1]TBU!$B$5-N14)</f>
        <v/>
      </c>
    </row>
    <row r="15" spans="1:28" x14ac:dyDescent="0.25">
      <c r="A15" s="2" t="s">
        <v>2</v>
      </c>
      <c r="B15" s="6">
        <v>619.96800000000007</v>
      </c>
      <c r="C15" s="6">
        <v>718.39800000000002</v>
      </c>
      <c r="D15" s="6">
        <v>693.32720000000006</v>
      </c>
      <c r="E15" s="6">
        <v>794.154</v>
      </c>
      <c r="F15" s="6">
        <v>978.702</v>
      </c>
      <c r="G15" s="6">
        <v>1181.2180000000001</v>
      </c>
      <c r="H15" s="6">
        <v>1307.346</v>
      </c>
      <c r="I15" s="6">
        <v>1338.8301999999999</v>
      </c>
      <c r="J15" s="6">
        <v>1573.2218</v>
      </c>
      <c r="K15" s="6">
        <v>1203.1400000000001</v>
      </c>
      <c r="L15" s="6">
        <v>1061.1546000000001</v>
      </c>
      <c r="M15" s="6">
        <v>1094.8643999999999</v>
      </c>
      <c r="N15" s="6">
        <v>602.72379999999998</v>
      </c>
      <c r="O15" s="6">
        <v>416.81200000000001</v>
      </c>
      <c r="P15" s="6">
        <v>376.74059999999997</v>
      </c>
      <c r="Q15" s="6">
        <v>445.04340000000002</v>
      </c>
      <c r="R15" s="6">
        <v>417.45080000000002</v>
      </c>
      <c r="S15" s="6">
        <v>398.39159999999998</v>
      </c>
      <c r="T15" s="6">
        <v>408.61279999999994</v>
      </c>
      <c r="AB15" t="str">
        <f>IF(OR(N15="",[1]TBU!N13=""),"",[1]TBU!$B$5-N15)</f>
        <v/>
      </c>
    </row>
    <row r="16" spans="1:28" x14ac:dyDescent="0.25">
      <c r="A16" s="2" t="s">
        <v>3</v>
      </c>
      <c r="B16" s="6">
        <v>363.64899999999994</v>
      </c>
      <c r="C16" s="6">
        <v>406.04700000000003</v>
      </c>
      <c r="D16" s="6">
        <v>440.83999999999992</v>
      </c>
      <c r="E16" s="6">
        <v>482.65600000000001</v>
      </c>
      <c r="F16" s="6">
        <v>534.90899999999999</v>
      </c>
      <c r="G16" s="6">
        <v>588.75700000000006</v>
      </c>
      <c r="H16" s="6">
        <v>653.02499999999998</v>
      </c>
      <c r="I16" s="6">
        <v>719.57899999999995</v>
      </c>
      <c r="J16" s="6">
        <v>768.39900000000011</v>
      </c>
      <c r="K16" s="6">
        <v>826.95420000000001</v>
      </c>
      <c r="L16" s="6">
        <v>906.77610305000007</v>
      </c>
      <c r="M16" s="6">
        <v>943.36385997000002</v>
      </c>
      <c r="N16" s="6">
        <v>1045.0431975300003</v>
      </c>
      <c r="O16" s="6">
        <v>1096.5823617400001</v>
      </c>
      <c r="P16" s="6">
        <v>1141.6462351699997</v>
      </c>
      <c r="Q16" s="6">
        <v>1189.1686002000004</v>
      </c>
      <c r="R16" s="6">
        <v>1254.6664944999995</v>
      </c>
      <c r="S16" s="6">
        <v>1329.4554777100002</v>
      </c>
      <c r="T16" s="6">
        <v>1412.3534098099999</v>
      </c>
      <c r="AB16" t="str">
        <f>IF(OR(N16="",[1]TBU!N14=""),"",[1]TBU!$B$5-N16)</f>
        <v/>
      </c>
    </row>
    <row r="17" spans="1:28" x14ac:dyDescent="0.25">
      <c r="A17" s="2" t="s">
        <v>4</v>
      </c>
      <c r="B17" s="6">
        <v>160</v>
      </c>
      <c r="C17" s="6">
        <v>166</v>
      </c>
      <c r="D17" s="6">
        <v>169</v>
      </c>
      <c r="E17" s="6">
        <v>179</v>
      </c>
      <c r="F17" s="6">
        <v>194.62453321000001</v>
      </c>
      <c r="G17" s="6">
        <v>191.85638586999997</v>
      </c>
      <c r="H17" s="6">
        <v>213.99460906000002</v>
      </c>
      <c r="I17" s="6">
        <v>226.49713419999998</v>
      </c>
      <c r="J17" s="6">
        <v>243.11335418000002</v>
      </c>
      <c r="K17" s="6">
        <v>252.65355226999998</v>
      </c>
      <c r="L17" s="6">
        <v>271.79083058999998</v>
      </c>
      <c r="M17" s="6">
        <v>289.04715168999996</v>
      </c>
      <c r="N17" s="6">
        <v>293.84145862999998</v>
      </c>
      <c r="O17" s="6">
        <v>299.92857163000002</v>
      </c>
      <c r="P17" s="6">
        <v>360.49531400000001</v>
      </c>
      <c r="Q17" s="6">
        <v>389.413318</v>
      </c>
      <c r="R17" s="6">
        <v>437.39084200000002</v>
      </c>
      <c r="S17" s="6">
        <v>438.85858599999995</v>
      </c>
      <c r="T17" s="6">
        <v>450.14553094000001</v>
      </c>
      <c r="AB17" t="str">
        <f>IF(OR(N17="",[1]TBU!N16=""),"",[1]TBU!$B$5-N17)</f>
        <v/>
      </c>
    </row>
    <row r="18" spans="1:28" x14ac:dyDescent="0.25">
      <c r="A18" s="2" t="s">
        <v>18</v>
      </c>
      <c r="B18" s="6">
        <v>32</v>
      </c>
      <c r="C18" s="6">
        <v>31</v>
      </c>
      <c r="D18" s="6">
        <v>34</v>
      </c>
      <c r="E18" s="6">
        <v>151.05700000000002</v>
      </c>
      <c r="F18" s="6">
        <v>158.82599999999999</v>
      </c>
      <c r="G18" s="6">
        <v>104.35899999999999</v>
      </c>
      <c r="H18" s="6">
        <v>99.350000000000009</v>
      </c>
      <c r="I18" s="6">
        <v>93.697000000000003</v>
      </c>
      <c r="J18" s="6">
        <v>90.498000000000005</v>
      </c>
      <c r="K18" s="6">
        <v>104.35</v>
      </c>
      <c r="L18" s="6">
        <v>104.681</v>
      </c>
      <c r="M18" s="6">
        <v>108.617</v>
      </c>
      <c r="N18" s="6">
        <v>109.23</v>
      </c>
      <c r="O18" s="6">
        <v>107.32899999999999</v>
      </c>
      <c r="P18" s="6">
        <v>114.574</v>
      </c>
      <c r="Q18" s="6">
        <v>136.21700000000001</v>
      </c>
      <c r="R18" s="6">
        <v>145.262</v>
      </c>
      <c r="S18" s="6">
        <v>164.035</v>
      </c>
      <c r="T18" s="6">
        <v>182.37299999999999</v>
      </c>
      <c r="AB18" t="str">
        <f>IF(OR(N18="",[1]TBU!N15=""),"",[1]TBU!$B$5-N18)</f>
        <v/>
      </c>
    </row>
    <row r="19" spans="1:28" ht="9.75" customHeight="1" x14ac:dyDescent="0.25">
      <c r="A19" s="2"/>
      <c r="B19" s="23"/>
      <c r="C19" s="23"/>
      <c r="D19" s="23"/>
      <c r="E19" s="23"/>
      <c r="F19" s="23"/>
      <c r="G19" s="23"/>
      <c r="H19" s="23"/>
      <c r="I19" s="23"/>
      <c r="J19" s="23"/>
      <c r="K19" s="23"/>
      <c r="L19" s="23"/>
      <c r="M19" s="23"/>
      <c r="AB19" t="str">
        <f>IF(OR(N19="",[1]TBU!N17=""),"",[1]TBU!$B$5-N19)</f>
        <v/>
      </c>
    </row>
    <row r="20" spans="1:28" x14ac:dyDescent="0.25">
      <c r="A20" s="1" t="s">
        <v>7</v>
      </c>
      <c r="B20" s="21">
        <f t="shared" ref="B20:T20" si="1">SUM(B21:B25)</f>
        <v>99.999999999999986</v>
      </c>
      <c r="C20" s="21">
        <f t="shared" si="1"/>
        <v>100</v>
      </c>
      <c r="D20" s="21">
        <f t="shared" si="1"/>
        <v>100.00000000000001</v>
      </c>
      <c r="E20" s="21">
        <f t="shared" si="1"/>
        <v>100</v>
      </c>
      <c r="F20" s="21">
        <f t="shared" si="1"/>
        <v>99.999999999999972</v>
      </c>
      <c r="G20" s="21">
        <f t="shared" si="1"/>
        <v>100</v>
      </c>
      <c r="H20" s="21">
        <f t="shared" si="1"/>
        <v>100</v>
      </c>
      <c r="I20" s="21">
        <f t="shared" si="1"/>
        <v>100</v>
      </c>
      <c r="J20" s="21">
        <f t="shared" si="1"/>
        <v>100.00000000000001</v>
      </c>
      <c r="K20" s="21">
        <f t="shared" si="1"/>
        <v>99.999999999999986</v>
      </c>
      <c r="L20" s="21">
        <f t="shared" si="1"/>
        <v>100.00000000000001</v>
      </c>
      <c r="M20" s="21">
        <f t="shared" si="1"/>
        <v>99.999999999999986</v>
      </c>
      <c r="N20" s="21">
        <f t="shared" si="1"/>
        <v>100.00000000000004</v>
      </c>
      <c r="O20" s="21">
        <f t="shared" si="1"/>
        <v>100.00000000000003</v>
      </c>
      <c r="P20" s="21">
        <f t="shared" si="1"/>
        <v>100.00000000000001</v>
      </c>
      <c r="Q20" s="21">
        <f t="shared" si="1"/>
        <v>100</v>
      </c>
      <c r="R20" s="21">
        <f t="shared" si="1"/>
        <v>100.00000000000003</v>
      </c>
      <c r="S20" s="21">
        <f t="shared" si="1"/>
        <v>100</v>
      </c>
      <c r="T20" s="21">
        <f t="shared" si="1"/>
        <v>100.00000000000001</v>
      </c>
      <c r="X20" s="16"/>
      <c r="AB20" t="str">
        <f>IF(OR(N20="",[1]TBU!N18=""),"",[1]TBU!$B$5-N20)</f>
        <v/>
      </c>
    </row>
    <row r="21" spans="1:28" x14ac:dyDescent="0.25">
      <c r="A21" s="2" t="s">
        <v>1</v>
      </c>
      <c r="B21" s="20">
        <f t="shared" ref="B21:R25" si="2">B14/B$13*100</f>
        <v>61.717509524894979</v>
      </c>
      <c r="C21" s="20">
        <f t="shared" si="2"/>
        <v>61.787063392160277</v>
      </c>
      <c r="D21" s="20">
        <f t="shared" si="2"/>
        <v>64.552738267402873</v>
      </c>
      <c r="E21" s="20">
        <f t="shared" si="2"/>
        <v>61.149626212512445</v>
      </c>
      <c r="F21" s="20">
        <f t="shared" si="2"/>
        <v>57.41211704948541</v>
      </c>
      <c r="G21" s="20">
        <f t="shared" si="2"/>
        <v>55.387139341199209</v>
      </c>
      <c r="H21" s="20">
        <f t="shared" si="2"/>
        <v>54.828424188016747</v>
      </c>
      <c r="I21" s="20">
        <f t="shared" si="2"/>
        <v>53.957763372974618</v>
      </c>
      <c r="J21" s="20">
        <f t="shared" si="2"/>
        <v>52.581453014510693</v>
      </c>
      <c r="K21" s="20">
        <f t="shared" si="2"/>
        <v>57.347760207173934</v>
      </c>
      <c r="L21" s="20">
        <f t="shared" si="2"/>
        <v>57.943120131479361</v>
      </c>
      <c r="M21" s="20">
        <f t="shared" si="2"/>
        <v>56.681841733833181</v>
      </c>
      <c r="N21" s="20">
        <f t="shared" si="2"/>
        <v>62.025092765632607</v>
      </c>
      <c r="O21" s="20">
        <f t="shared" si="2"/>
        <v>64.692346650974386</v>
      </c>
      <c r="P21" s="20">
        <f t="shared" si="2"/>
        <v>65.691066194184359</v>
      </c>
      <c r="Q21" s="20">
        <f t="shared" si="2"/>
        <v>66.389527904075578</v>
      </c>
      <c r="R21" s="20">
        <f t="shared" si="2"/>
        <v>65.468713311708996</v>
      </c>
      <c r="S21" s="20">
        <f>S14/S$13*100</f>
        <v>66.98438312661618</v>
      </c>
      <c r="T21" s="20">
        <f>T14/T$13*100</f>
        <v>67.732597992329971</v>
      </c>
      <c r="AB21" t="str">
        <f>IF(OR(N21="",[1]TBU!N19=""),"",[1]TBU!$B$5-N21)</f>
        <v/>
      </c>
    </row>
    <row r="22" spans="1:28" x14ac:dyDescent="0.25">
      <c r="A22" s="2" t="s">
        <v>2</v>
      </c>
      <c r="B22" s="20">
        <f t="shared" si="2"/>
        <v>20.188478947539814</v>
      </c>
      <c r="C22" s="20">
        <f t="shared" si="2"/>
        <v>20.774301793263312</v>
      </c>
      <c r="D22" s="20">
        <f t="shared" si="2"/>
        <v>18.379564443944421</v>
      </c>
      <c r="E22" s="20">
        <f t="shared" si="2"/>
        <v>19.200829779209101</v>
      </c>
      <c r="F22" s="20">
        <f t="shared" si="2"/>
        <v>22.324302374637597</v>
      </c>
      <c r="G22" s="20">
        <f t="shared" si="2"/>
        <v>25.504674884777508</v>
      </c>
      <c r="H22" s="20">
        <f t="shared" si="2"/>
        <v>25.972851976816724</v>
      </c>
      <c r="I22" s="20">
        <f t="shared" si="2"/>
        <v>25.915517726514974</v>
      </c>
      <c r="J22" s="20">
        <f t="shared" si="2"/>
        <v>27.885389955909108</v>
      </c>
      <c r="K22" s="20">
        <f t="shared" si="2"/>
        <v>21.497492398684319</v>
      </c>
      <c r="L22" s="20">
        <f t="shared" si="2"/>
        <v>19.036343330015004</v>
      </c>
      <c r="M22" s="20">
        <f t="shared" si="2"/>
        <v>19.470280843344433</v>
      </c>
      <c r="N22" s="20">
        <f t="shared" si="2"/>
        <v>11.160498928717056</v>
      </c>
      <c r="O22" s="20">
        <f t="shared" si="2"/>
        <v>7.6623220230705948</v>
      </c>
      <c r="P22" s="20">
        <f t="shared" si="2"/>
        <v>6.4839993158339562</v>
      </c>
      <c r="Q22" s="20">
        <f t="shared" si="2"/>
        <v>6.9255605611252848</v>
      </c>
      <c r="R22" s="20">
        <f t="shared" si="2"/>
        <v>6.393163107718161</v>
      </c>
      <c r="S22" s="20">
        <f t="shared" ref="S22:T25" si="3">S15/S$13*100</f>
        <v>5.643332454773244</v>
      </c>
      <c r="T22" s="20">
        <f t="shared" si="3"/>
        <v>5.373937430338052</v>
      </c>
      <c r="AB22" t="str">
        <f>IF(OR(N22="",[1]TBU!N20=""),"",[1]TBU!$B$5-N22)</f>
        <v/>
      </c>
    </row>
    <row r="23" spans="1:28" x14ac:dyDescent="0.25">
      <c r="A23" s="2" t="s">
        <v>3</v>
      </c>
      <c r="B23" s="20">
        <f t="shared" si="2"/>
        <v>11.841772770197661</v>
      </c>
      <c r="C23" s="20">
        <f t="shared" si="2"/>
        <v>11.74187973831941</v>
      </c>
      <c r="D23" s="20">
        <f t="shared" si="2"/>
        <v>11.686325286918581</v>
      </c>
      <c r="E23" s="20">
        <f t="shared" si="2"/>
        <v>11.669519637140841</v>
      </c>
      <c r="F23" s="20">
        <f t="shared" si="2"/>
        <v>12.201334276332348</v>
      </c>
      <c r="G23" s="20">
        <f t="shared" si="2"/>
        <v>12.712349347145871</v>
      </c>
      <c r="H23" s="20">
        <f t="shared" si="2"/>
        <v>12.97355226708212</v>
      </c>
      <c r="I23" s="20">
        <f t="shared" si="2"/>
        <v>13.928773290390312</v>
      </c>
      <c r="J23" s="20">
        <f t="shared" si="2"/>
        <v>13.619888662063168</v>
      </c>
      <c r="K23" s="20">
        <f t="shared" si="2"/>
        <v>14.775871160928961</v>
      </c>
      <c r="L23" s="20">
        <f t="shared" si="2"/>
        <v>16.266905143805499</v>
      </c>
      <c r="M23" s="20">
        <f t="shared" si="2"/>
        <v>16.776104229050969</v>
      </c>
      <c r="N23" s="20">
        <f t="shared" si="2"/>
        <v>19.350826176926503</v>
      </c>
      <c r="O23" s="20">
        <f t="shared" si="2"/>
        <v>20.158649896047063</v>
      </c>
      <c r="P23" s="20">
        <f t="shared" si="2"/>
        <v>19.648621379715088</v>
      </c>
      <c r="Q23" s="20">
        <f t="shared" si="2"/>
        <v>18.505294445606165</v>
      </c>
      <c r="R23" s="20">
        <f t="shared" si="2"/>
        <v>19.214929148842135</v>
      </c>
      <c r="S23" s="20">
        <f t="shared" si="3"/>
        <v>18.832122074202648</v>
      </c>
      <c r="T23" s="20">
        <f t="shared" si="3"/>
        <v>18.574794656074257</v>
      </c>
      <c r="AB23" t="str">
        <f>IF(OR(N23="",[1]TBU!N21=""),"",[1]TBU!$B$5-N23)</f>
        <v/>
      </c>
    </row>
    <row r="24" spans="1:28" x14ac:dyDescent="0.25">
      <c r="A24" s="2" t="s">
        <v>4</v>
      </c>
      <c r="B24" s="20">
        <f t="shared" si="2"/>
        <v>5.2101989644729558</v>
      </c>
      <c r="C24" s="20">
        <f t="shared" si="2"/>
        <v>4.8003113840541172</v>
      </c>
      <c r="D24" s="20">
        <f t="shared" si="2"/>
        <v>4.4800584644978692</v>
      </c>
      <c r="E24" s="20">
        <f t="shared" si="2"/>
        <v>4.3278111430256967</v>
      </c>
      <c r="F24" s="20">
        <f t="shared" si="2"/>
        <v>4.4394074283109024</v>
      </c>
      <c r="G24" s="20">
        <f t="shared" si="2"/>
        <v>4.1425331701538326</v>
      </c>
      <c r="H24" s="20">
        <f t="shared" si="2"/>
        <v>4.251399633266284</v>
      </c>
      <c r="I24" s="20">
        <f t="shared" si="2"/>
        <v>4.3842680695169118</v>
      </c>
      <c r="J24" s="20">
        <f t="shared" si="2"/>
        <v>4.3091893875347687</v>
      </c>
      <c r="K24" s="20">
        <f t="shared" si="2"/>
        <v>4.5143689175199189</v>
      </c>
      <c r="L24" s="20">
        <f t="shared" si="2"/>
        <v>4.875730232956804</v>
      </c>
      <c r="M24" s="20">
        <f t="shared" si="2"/>
        <v>5.1402066049211932</v>
      </c>
      <c r="N24" s="20">
        <f t="shared" si="2"/>
        <v>5.4409951693508232</v>
      </c>
      <c r="O24" s="20">
        <f t="shared" si="2"/>
        <v>5.5136351634517613</v>
      </c>
      <c r="P24" s="20">
        <f t="shared" si="2"/>
        <v>6.2044052840000443</v>
      </c>
      <c r="Q24" s="20">
        <f t="shared" si="2"/>
        <v>6.0598708285927598</v>
      </c>
      <c r="R24" s="20">
        <f t="shared" si="2"/>
        <v>6.6985402704418897</v>
      </c>
      <c r="S24" s="20">
        <f t="shared" si="3"/>
        <v>6.2165590374638793</v>
      </c>
      <c r="T24" s="20">
        <f t="shared" si="3"/>
        <v>5.9201618691775248</v>
      </c>
      <c r="AB24" t="str">
        <f>IF(OR(N24="",[1]TBU!N23=""),"",[1]TBU!$B$5-N24)</f>
        <v/>
      </c>
    </row>
    <row r="25" spans="1:28" x14ac:dyDescent="0.25">
      <c r="A25" s="2" t="s">
        <v>18</v>
      </c>
      <c r="B25" s="20">
        <f t="shared" si="2"/>
        <v>1.042039792894591</v>
      </c>
      <c r="C25" s="20">
        <f t="shared" si="2"/>
        <v>0.89644369220287723</v>
      </c>
      <c r="D25" s="20">
        <f t="shared" si="2"/>
        <v>0.90131353723625773</v>
      </c>
      <c r="E25" s="20">
        <f t="shared" si="2"/>
        <v>3.652213228111914</v>
      </c>
      <c r="F25" s="20">
        <f t="shared" si="2"/>
        <v>3.6228388712337267</v>
      </c>
      <c r="G25" s="20">
        <f t="shared" si="2"/>
        <v>2.2533032567235649</v>
      </c>
      <c r="H25" s="20">
        <f t="shared" si="2"/>
        <v>1.9737719348181291</v>
      </c>
      <c r="I25" s="20">
        <f t="shared" si="2"/>
        <v>1.813677540603188</v>
      </c>
      <c r="J25" s="20">
        <f t="shared" si="2"/>
        <v>1.6040789799822648</v>
      </c>
      <c r="K25" s="20">
        <f t="shared" si="2"/>
        <v>1.8645073156928607</v>
      </c>
      <c r="L25" s="20">
        <f t="shared" si="2"/>
        <v>1.8779011617433505</v>
      </c>
      <c r="M25" s="20">
        <f t="shared" si="2"/>
        <v>1.9315665888502198</v>
      </c>
      <c r="N25" s="20">
        <f t="shared" si="2"/>
        <v>2.0225869593730397</v>
      </c>
      <c r="O25" s="20">
        <f t="shared" si="2"/>
        <v>1.9730462664562052</v>
      </c>
      <c r="P25" s="20">
        <f t="shared" si="2"/>
        <v>1.9719078262665601</v>
      </c>
      <c r="Q25" s="20">
        <f t="shared" si="2"/>
        <v>2.1197462606002091</v>
      </c>
      <c r="R25" s="20">
        <f t="shared" si="2"/>
        <v>2.2246541612888406</v>
      </c>
      <c r="S25" s="20">
        <f t="shared" si="3"/>
        <v>2.3236033069440452</v>
      </c>
      <c r="T25" s="20">
        <f t="shared" si="3"/>
        <v>2.3985080520802131</v>
      </c>
      <c r="AB25" t="str">
        <f>IF(OR(N25="",[1]TBU!N22=""),"",[1]TBU!$B$5-N25)</f>
        <v/>
      </c>
    </row>
    <row r="26" spans="1:28" ht="10.5" customHeight="1" x14ac:dyDescent="0.25">
      <c r="A26" s="2"/>
      <c r="B26" s="23"/>
      <c r="C26" s="23"/>
      <c r="D26" s="23"/>
      <c r="E26" s="23"/>
      <c r="F26" s="23"/>
      <c r="G26" s="23"/>
      <c r="H26" s="23"/>
      <c r="I26" s="23"/>
      <c r="J26" s="23"/>
      <c r="K26" s="23"/>
      <c r="L26" s="23"/>
      <c r="M26" s="23"/>
      <c r="N26" s="23"/>
      <c r="O26" s="23"/>
      <c r="P26" s="23"/>
      <c r="Q26" s="23"/>
      <c r="R26" s="23"/>
      <c r="S26" s="23"/>
      <c r="T26" s="23"/>
      <c r="AB26" t="str">
        <f>IF(OR(N26="",[1]TBU!N24=""),"",[1]TBU!$B$5-N26)</f>
        <v/>
      </c>
    </row>
    <row r="27" spans="1:28" x14ac:dyDescent="0.25">
      <c r="A27" s="1" t="s">
        <v>8</v>
      </c>
      <c r="B27" s="21">
        <f t="shared" ref="B27:R27" si="4">B13/B35*100</f>
        <v>96.499110686455381</v>
      </c>
      <c r="C27" s="21">
        <f t="shared" si="4"/>
        <v>101.28481401724596</v>
      </c>
      <c r="D27" s="21">
        <f t="shared" si="4"/>
        <v>108.46581578923427</v>
      </c>
      <c r="E27" s="21">
        <f t="shared" si="4"/>
        <v>122.47792610703554</v>
      </c>
      <c r="F27" s="21">
        <f t="shared" si="4"/>
        <v>125.56790711957018</v>
      </c>
      <c r="G27" s="21">
        <f t="shared" si="4"/>
        <v>126.74494476073627</v>
      </c>
      <c r="H27" s="21">
        <f t="shared" si="4"/>
        <v>131.81013489472895</v>
      </c>
      <c r="I27" s="21">
        <f t="shared" si="4"/>
        <v>127.07170514914566</v>
      </c>
      <c r="J27" s="21">
        <f t="shared" si="4"/>
        <v>131.92419066360367</v>
      </c>
      <c r="K27" s="21">
        <f t="shared" si="4"/>
        <v>127.60083940690603</v>
      </c>
      <c r="L27" s="21">
        <f t="shared" si="4"/>
        <v>124.41548130394517</v>
      </c>
      <c r="M27" s="21">
        <f t="shared" si="4"/>
        <v>124.06205211047023</v>
      </c>
      <c r="N27" s="21">
        <f t="shared" si="4"/>
        <v>117.74711315877494</v>
      </c>
      <c r="O27" s="21">
        <f t="shared" si="4"/>
        <v>113.88261850245016</v>
      </c>
      <c r="P27" s="21">
        <f t="shared" si="4"/>
        <v>142.21195263326877</v>
      </c>
      <c r="Q27" s="21">
        <f t="shared" si="4"/>
        <v>132.74033509254167</v>
      </c>
      <c r="R27" s="21">
        <f t="shared" si="4"/>
        <v>114.68794890639569</v>
      </c>
      <c r="S27" s="21">
        <f>S13/S35*100</f>
        <v>115.09455307330221</v>
      </c>
      <c r="T27" s="21">
        <f>T13/T35*100</f>
        <v>111.39339487466854</v>
      </c>
      <c r="AB27" t="str">
        <f>IF(OR(N27="",[1]TBU!N25=""),"",[1]TBU!$B$5-N27)</f>
        <v/>
      </c>
    </row>
    <row r="28" spans="1:28" x14ac:dyDescent="0.25">
      <c r="A28" s="2" t="s">
        <v>1</v>
      </c>
      <c r="B28" s="20">
        <f t="shared" ref="B28:T32" si="5">B14/B$35*100</f>
        <v>59.556847829352044</v>
      </c>
      <c r="C28" s="20">
        <f t="shared" si="5"/>
        <v>62.580912243467402</v>
      </c>
      <c r="D28" s="20">
        <f t="shared" si="5"/>
        <v>70.017654176027733</v>
      </c>
      <c r="E28" s="20">
        <f t="shared" si="5"/>
        <v>74.89479400728942</v>
      </c>
      <c r="F28" s="20">
        <f t="shared" si="5"/>
        <v>72.091193812076753</v>
      </c>
      <c r="G28" s="20">
        <f t="shared" si="5"/>
        <v>70.200399162554973</v>
      </c>
      <c r="H28" s="20">
        <f t="shared" si="5"/>
        <v>72.269419882879063</v>
      </c>
      <c r="I28" s="20">
        <f t="shared" si="5"/>
        <v>68.565049978380017</v>
      </c>
      <c r="J28" s="20">
        <f t="shared" si="5"/>
        <v>69.367656328556265</v>
      </c>
      <c r="K28" s="20">
        <f t="shared" si="5"/>
        <v>73.176223405413566</v>
      </c>
      <c r="L28" s="20">
        <f t="shared" si="5"/>
        <v>72.090211794103197</v>
      </c>
      <c r="M28" s="20">
        <f t="shared" si="5"/>
        <v>70.320656029002393</v>
      </c>
      <c r="N28" s="20">
        <f t="shared" si="5"/>
        <v>73.032756165584559</v>
      </c>
      <c r="O28" s="20">
        <f t="shared" si="5"/>
        <v>73.673338336811739</v>
      </c>
      <c r="P28" s="20">
        <f t="shared" si="5"/>
        <v>93.420547940362681</v>
      </c>
      <c r="Q28" s="20">
        <f t="shared" si="5"/>
        <v>88.125681806226368</v>
      </c>
      <c r="R28" s="20">
        <f t="shared" si="5"/>
        <v>75.084724472607476</v>
      </c>
      <c r="S28" s="20">
        <f t="shared" si="5"/>
        <v>77.095376388487352</v>
      </c>
      <c r="T28" s="20">
        <f t="shared" si="5"/>
        <v>75.449640340467923</v>
      </c>
      <c r="AB28" t="str">
        <f>IF(OR(N28="",[1]TBU!N26=""),"",[1]TBU!$B$5-N28)</f>
        <v/>
      </c>
    </row>
    <row r="29" spans="1:28" x14ac:dyDescent="0.25">
      <c r="A29" s="2" t="s">
        <v>2</v>
      </c>
      <c r="B29" s="20">
        <f t="shared" si="5"/>
        <v>19.481702645498185</v>
      </c>
      <c r="C29" s="20">
        <f t="shared" si="5"/>
        <v>21.041212934688136</v>
      </c>
      <c r="D29" s="20">
        <f t="shared" si="5"/>
        <v>19.935544512632354</v>
      </c>
      <c r="E29" s="20">
        <f t="shared" si="5"/>
        <v>23.516778108917393</v>
      </c>
      <c r="F29" s="20">
        <f t="shared" si="5"/>
        <v>28.032159270876939</v>
      </c>
      <c r="G29" s="20">
        <f t="shared" si="5"/>
        <v>32.325886094116633</v>
      </c>
      <c r="H29" s="20">
        <f t="shared" si="5"/>
        <v>34.234851226650399</v>
      </c>
      <c r="I29" s="20">
        <f t="shared" si="5"/>
        <v>32.931290273311681</v>
      </c>
      <c r="J29" s="20">
        <f t="shared" si="5"/>
        <v>36.787575012722925</v>
      </c>
      <c r="K29" s="20">
        <f t="shared" si="5"/>
        <v>27.430980752157009</v>
      </c>
      <c r="L29" s="20">
        <f t="shared" si="5"/>
        <v>23.684158176709637</v>
      </c>
      <c r="M29" s="20">
        <f t="shared" si="5"/>
        <v>24.155229965924878</v>
      </c>
      <c r="N29" s="20">
        <f t="shared" si="5"/>
        <v>13.141165302680335</v>
      </c>
      <c r="O29" s="20">
        <f t="shared" si="5"/>
        <v>8.7260529579627075</v>
      </c>
      <c r="P29" s="20">
        <f t="shared" si="5"/>
        <v>9.2210220357752544</v>
      </c>
      <c r="Q29" s="20">
        <f t="shared" si="5"/>
        <v>9.1930122958746114</v>
      </c>
      <c r="R29" s="20">
        <f t="shared" si="5"/>
        <v>7.3321876384823446</v>
      </c>
      <c r="S29" s="20">
        <f t="shared" si="5"/>
        <v>6.4951682672618807</v>
      </c>
      <c r="T29" s="20">
        <f t="shared" si="5"/>
        <v>5.9862113420940828</v>
      </c>
      <c r="AB29" t="str">
        <f>IF(OR(N29="",[1]TBU!N27=""),"",[1]TBU!$B$5-N29)</f>
        <v/>
      </c>
    </row>
    <row r="30" spans="1:28" x14ac:dyDescent="0.25">
      <c r="A30" s="2" t="s">
        <v>3</v>
      </c>
      <c r="B30" s="20">
        <f t="shared" si="5"/>
        <v>11.427205412751572</v>
      </c>
      <c r="C30" s="20">
        <f t="shared" si="5"/>
        <v>11.892741055085502</v>
      </c>
      <c r="D30" s="20">
        <f t="shared" si="5"/>
        <v>12.675668058239811</v>
      </c>
      <c r="E30" s="20">
        <f t="shared" si="5"/>
        <v>14.292585638223359</v>
      </c>
      <c r="F30" s="20">
        <f t="shared" si="5"/>
        <v>15.320960091453284</v>
      </c>
      <c r="G30" s="20">
        <f t="shared" si="5"/>
        <v>16.112260157831855</v>
      </c>
      <c r="H30" s="20">
        <f t="shared" si="5"/>
        <v>17.100456743879107</v>
      </c>
      <c r="I30" s="20">
        <f t="shared" si="5"/>
        <v>17.69952972645773</v>
      </c>
      <c r="J30" s="20">
        <f t="shared" si="5"/>
        <v>17.967927886710751</v>
      </c>
      <c r="K30" s="20">
        <f t="shared" si="5"/>
        <v>18.854135631028303</v>
      </c>
      <c r="L30" s="20">
        <f t="shared" si="5"/>
        <v>20.238548327921826</v>
      </c>
      <c r="M30" s="20">
        <f t="shared" si="5"/>
        <v>20.812779170752016</v>
      </c>
      <c r="N30" s="20">
        <f t="shared" si="5"/>
        <v>22.785039195703494</v>
      </c>
      <c r="O30" s="20">
        <f t="shared" si="5"/>
        <v>22.957198356359843</v>
      </c>
      <c r="P30" s="20">
        <f t="shared" si="5"/>
        <v>27.942688129610737</v>
      </c>
      <c r="Q30" s="20">
        <f t="shared" si="5"/>
        <v>24.563989856959125</v>
      </c>
      <c r="R30" s="20">
        <f t="shared" si="5"/>
        <v>22.037208124624204</v>
      </c>
      <c r="S30" s="20">
        <f t="shared" si="5"/>
        <v>21.674746735522231</v>
      </c>
      <c r="T30" s="20">
        <f t="shared" si="5"/>
        <v>20.691094358399624</v>
      </c>
      <c r="AB30" t="str">
        <f>IF(OR(N30="",[1]TBU!N28=""),"",[1]TBU!$B$5-N30)</f>
        <v/>
      </c>
    </row>
    <row r="31" spans="1:28" x14ac:dyDescent="0.25">
      <c r="A31" s="2" t="s">
        <v>4</v>
      </c>
      <c r="B31" s="20">
        <f t="shared" si="5"/>
        <v>5.0277956657113094</v>
      </c>
      <c r="C31" s="20">
        <f t="shared" si="5"/>
        <v>4.8619864575878973</v>
      </c>
      <c r="D31" s="20">
        <f t="shared" si="5"/>
        <v>4.8593319613522565</v>
      </c>
      <c r="E31" s="20">
        <f t="shared" si="5"/>
        <v>5.3006133338070613</v>
      </c>
      <c r="F31" s="20">
        <f t="shared" si="5"/>
        <v>5.5744709962407333</v>
      </c>
      <c r="G31" s="20">
        <f t="shared" si="5"/>
        <v>5.2504513782066535</v>
      </c>
      <c r="H31" s="20">
        <f t="shared" si="5"/>
        <v>5.6037755915223011</v>
      </c>
      <c r="I31" s="20">
        <f t="shared" si="5"/>
        <v>5.5711641942446706</v>
      </c>
      <c r="J31" s="20">
        <f t="shared" si="5"/>
        <v>5.6848632236671435</v>
      </c>
      <c r="K31" s="20">
        <f t="shared" si="5"/>
        <v>5.7603726326798732</v>
      </c>
      <c r="L31" s="20">
        <f t="shared" si="5"/>
        <v>6.066163236415175</v>
      </c>
      <c r="M31" s="20">
        <f t="shared" si="5"/>
        <v>6.3770457967831637</v>
      </c>
      <c r="N31" s="20">
        <f t="shared" si="5"/>
        <v>6.4066147390189929</v>
      </c>
      <c r="O31" s="20">
        <f t="shared" si="5"/>
        <v>6.2790720988107136</v>
      </c>
      <c r="P31" s="20">
        <f t="shared" si="5"/>
        <v>8.823405903658168</v>
      </c>
      <c r="Q31" s="20">
        <f t="shared" si="5"/>
        <v>8.0438928440492088</v>
      </c>
      <c r="R31" s="20">
        <f t="shared" si="5"/>
        <v>7.6824184428387357</v>
      </c>
      <c r="S31" s="20">
        <f t="shared" si="5"/>
        <v>7.1549208407070299</v>
      </c>
      <c r="T31" s="20">
        <f t="shared" si="5"/>
        <v>6.5946692881524784</v>
      </c>
      <c r="AB31" t="str">
        <f>IF(OR(N31="",[1]TBU!N30=""),"",[1]TBU!$B$5-N31)</f>
        <v/>
      </c>
    </row>
    <row r="32" spans="1:28" x14ac:dyDescent="0.25">
      <c r="A32" s="2" t="s">
        <v>18</v>
      </c>
      <c r="B32" s="20">
        <f t="shared" si="5"/>
        <v>1.005559133142262</v>
      </c>
      <c r="C32" s="20">
        <f t="shared" si="5"/>
        <v>0.90796132641701699</v>
      </c>
      <c r="D32" s="20">
        <f t="shared" si="5"/>
        <v>0.97761708098211064</v>
      </c>
      <c r="E32" s="20">
        <f t="shared" si="5"/>
        <v>4.4731550187982876</v>
      </c>
      <c r="F32" s="20">
        <f t="shared" si="5"/>
        <v>4.5491229489224505</v>
      </c>
      <c r="G32" s="20">
        <f t="shared" si="5"/>
        <v>2.8559479680261539</v>
      </c>
      <c r="H32" s="20">
        <f t="shared" si="5"/>
        <v>2.6016314497980773</v>
      </c>
      <c r="I32" s="20">
        <f t="shared" si="5"/>
        <v>2.304670976751559</v>
      </c>
      <c r="J32" s="20">
        <f t="shared" si="5"/>
        <v>2.1161682119465919</v>
      </c>
      <c r="K32" s="20">
        <f t="shared" si="5"/>
        <v>2.3791269856272614</v>
      </c>
      <c r="L32" s="20">
        <f t="shared" si="5"/>
        <v>2.3363997687953679</v>
      </c>
      <c r="M32" s="20">
        <f t="shared" si="5"/>
        <v>2.3963411480077923</v>
      </c>
      <c r="N32" s="20">
        <f t="shared" si="5"/>
        <v>2.3815377557875985</v>
      </c>
      <c r="O32" s="20">
        <f t="shared" si="5"/>
        <v>2.2469567525051564</v>
      </c>
      <c r="P32" s="20">
        <f t="shared" si="5"/>
        <v>2.80428862386192</v>
      </c>
      <c r="Q32" s="20">
        <f t="shared" si="5"/>
        <v>2.8137582894323385</v>
      </c>
      <c r="R32" s="20">
        <f t="shared" si="5"/>
        <v>2.5514102278429514</v>
      </c>
      <c r="S32" s="20">
        <f t="shared" si="5"/>
        <v>2.6743408413237191</v>
      </c>
      <c r="T32" s="20">
        <f t="shared" si="5"/>
        <v>2.6717795455544322</v>
      </c>
      <c r="AB32" t="str">
        <f>IF(OR(N32="",[1]TBU!N29=""),"",[1]TBU!$B$5-N32)</f>
        <v/>
      </c>
    </row>
    <row r="33" spans="1:28" ht="9" customHeight="1" x14ac:dyDescent="0.25">
      <c r="A33" s="2"/>
      <c r="B33" s="23"/>
      <c r="C33" s="23"/>
      <c r="D33" s="23"/>
      <c r="E33" s="23"/>
      <c r="F33" s="23"/>
      <c r="G33" s="23"/>
      <c r="H33" s="23"/>
      <c r="I33" s="23"/>
      <c r="J33" s="23"/>
      <c r="K33" s="23"/>
      <c r="L33" s="23"/>
      <c r="M33" s="23"/>
      <c r="AB33" t="str">
        <f>IF(OR(N33="",[1]TBU!N31=""),"",[1]TBU!$B$5-N33)</f>
        <v/>
      </c>
    </row>
    <row r="34" spans="1:28" x14ac:dyDescent="0.25">
      <c r="A34" s="1" t="s">
        <v>5</v>
      </c>
      <c r="B34" s="23"/>
      <c r="C34" s="23"/>
      <c r="D34" s="23"/>
      <c r="E34" s="23"/>
      <c r="F34" s="23"/>
      <c r="G34" s="23"/>
      <c r="H34" s="23"/>
      <c r="I34" s="23"/>
      <c r="J34" s="23"/>
      <c r="K34" s="23"/>
      <c r="L34" s="23"/>
      <c r="M34" s="23"/>
      <c r="AB34" t="str">
        <f>IF(OR(N34="",[1]TBU!N32=""),"",[1]TBU!$B$5-N34)</f>
        <v/>
      </c>
    </row>
    <row r="35" spans="1:28" x14ac:dyDescent="0.25">
      <c r="A35" s="2" t="s">
        <v>10</v>
      </c>
      <c r="B35" s="6">
        <v>3182.3091199026271</v>
      </c>
      <c r="C35" s="6">
        <v>3414.2423358857941</v>
      </c>
      <c r="D35" s="6">
        <v>3477.8443074914076</v>
      </c>
      <c r="E35" s="6">
        <v>3376.9676965181829</v>
      </c>
      <c r="F35" s="6">
        <v>3491.354306825694</v>
      </c>
      <c r="G35" s="6">
        <v>3654.0931826613833</v>
      </c>
      <c r="H35" s="6">
        <v>3818.7576494630298</v>
      </c>
      <c r="I35" s="6">
        <v>4065.5260965739335</v>
      </c>
      <c r="J35" s="6">
        <v>4276.5031385077809</v>
      </c>
      <c r="K35" s="6">
        <v>4386.0626452643055</v>
      </c>
      <c r="L35" s="6">
        <v>4480.4404365256732</v>
      </c>
      <c r="M35" s="6">
        <v>4532.6184082887858</v>
      </c>
      <c r="N35" s="28">
        <v>4586.5323669360241</v>
      </c>
      <c r="O35" s="28">
        <v>4776.6384413201422</v>
      </c>
      <c r="P35" s="28">
        <v>4085.6707481919125</v>
      </c>
      <c r="Q35" s="28">
        <v>4841.1052403325339</v>
      </c>
      <c r="R35" s="28">
        <v>5693.4003953887659</v>
      </c>
      <c r="S35" s="28">
        <v>6133.6609554527668</v>
      </c>
      <c r="T35" s="28">
        <v>6825.9</v>
      </c>
      <c r="AB35" t="str">
        <f>IF(OR(N35="",[1]TBU!N33=""),"",[1]TBU!$B$5-N35)</f>
        <v/>
      </c>
    </row>
    <row r="36" spans="1:28" x14ac:dyDescent="0.25">
      <c r="A36" s="7" t="s">
        <v>11</v>
      </c>
      <c r="B36" s="4"/>
      <c r="C36" s="4"/>
      <c r="D36" s="4"/>
      <c r="E36" s="4"/>
      <c r="F36" s="4"/>
      <c r="G36" s="4"/>
      <c r="H36" s="15"/>
      <c r="I36" s="15"/>
      <c r="J36" s="15"/>
      <c r="K36" s="15"/>
      <c r="L36" s="15"/>
      <c r="M36" s="15"/>
      <c r="N36" s="15"/>
      <c r="O36" s="15"/>
    </row>
    <row r="37" spans="1:28" x14ac:dyDescent="0.25">
      <c r="A37" s="8"/>
      <c r="B37" s="4"/>
      <c r="C37" s="4"/>
      <c r="D37" s="4"/>
      <c r="E37" s="4"/>
      <c r="F37" s="4"/>
      <c r="G37" s="4"/>
      <c r="H37" s="15"/>
      <c r="I37" s="15"/>
      <c r="J37" s="15"/>
      <c r="K37" s="15"/>
      <c r="L37" s="15"/>
      <c r="M37" s="15"/>
      <c r="N37" s="15"/>
      <c r="O37" s="15"/>
    </row>
    <row r="38" spans="1:28" x14ac:dyDescent="0.25">
      <c r="A38" s="8" t="s">
        <v>12</v>
      </c>
      <c r="E38" s="5"/>
      <c r="F38" s="5"/>
      <c r="G38" s="5"/>
      <c r="H38" s="5"/>
      <c r="I38" s="5"/>
      <c r="J38" s="5"/>
      <c r="K38" s="5"/>
      <c r="L38" s="5"/>
      <c r="M38" s="5"/>
      <c r="N38" s="5"/>
    </row>
    <row r="39" spans="1:28" x14ac:dyDescent="0.25">
      <c r="A39" s="9" t="s">
        <v>13</v>
      </c>
    </row>
  </sheetData>
  <mergeCells count="2">
    <mergeCell ref="B1:M1"/>
    <mergeCell ref="B4:T4"/>
  </mergeCells>
  <pageMargins left="0.7" right="0.7" top="0.75" bottom="0.75" header="0.3" footer="0.3"/>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showGridLines="0" workbookViewId="0">
      <selection activeCell="A10" sqref="A10"/>
    </sheetView>
  </sheetViews>
  <sheetFormatPr defaultRowHeight="15" x14ac:dyDescent="0.25"/>
  <cols>
    <col min="1" max="1" width="95.7109375" customWidth="1"/>
  </cols>
  <sheetData>
    <row r="1" spans="1:1" ht="15.75" x14ac:dyDescent="0.25">
      <c r="A1" s="12" t="s">
        <v>20</v>
      </c>
    </row>
    <row r="3" spans="1:1" ht="90.75" customHeight="1" x14ac:dyDescent="0.25">
      <c r="A3" s="14" t="s">
        <v>14</v>
      </c>
    </row>
    <row r="4" spans="1:1" ht="39.75" customHeight="1" x14ac:dyDescent="0.25">
      <c r="A4" s="14" t="s">
        <v>15</v>
      </c>
    </row>
    <row r="6" spans="1:1" ht="13.5" customHeight="1" x14ac:dyDescent="0.25">
      <c r="A6" s="22" t="s">
        <v>22</v>
      </c>
    </row>
    <row r="8" spans="1:1" ht="13.5" customHeight="1" x14ac:dyDescent="0.25">
      <c r="A8" s="13" t="s">
        <v>16</v>
      </c>
    </row>
    <row r="10" spans="1:1" ht="45" x14ac:dyDescent="0.25">
      <c r="A10" s="13" t="s">
        <v>23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2006-2023</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Anwar Juan</dc:creator>
  <cp:lastModifiedBy>Carolyn Myers</cp:lastModifiedBy>
  <cp:lastPrinted>2018-02-23T17:16:02Z</cp:lastPrinted>
  <dcterms:created xsi:type="dcterms:W3CDTF">2018-02-21T16:49:12Z</dcterms:created>
  <dcterms:modified xsi:type="dcterms:W3CDTF">2025-05-15T19:53:00Z</dcterms:modified>
</cp:coreProperties>
</file>