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5 Public Finance\"/>
    </mc:Choice>
  </mc:AlternateContent>
  <xr:revisionPtr revIDLastSave="0" documentId="13_ncr:1_{EE5632B4-AC3B-4469-A443-D8B00A38A4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77-2026" sheetId="4" r:id="rId1"/>
  </sheets>
  <definedNames>
    <definedName name="Print_Area_MI" localSheetId="0">'1977-2026'!#REF!</definedName>
    <definedName name="_xlnm.Print_Titles" localSheetId="0">'1977-2026'!$1:$5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6" i="4" l="1"/>
  <c r="G549" i="4" l="1"/>
  <c r="G548" i="4" l="1"/>
  <c r="G519" i="4"/>
  <c r="G499" i="4" l="1"/>
  <c r="G443" i="4" l="1"/>
  <c r="G441" i="4" l="1"/>
  <c r="G440" i="4" l="1"/>
  <c r="G439" i="4" l="1"/>
  <c r="G438" i="4" l="1"/>
  <c r="G437" i="4" l="1"/>
  <c r="G436" i="4" l="1"/>
  <c r="G435" i="4" l="1"/>
  <c r="G434" i="4" l="1"/>
  <c r="G433" i="4" l="1"/>
  <c r="G432" i="4" l="1"/>
  <c r="G431" i="4" l="1"/>
  <c r="G430" i="4" l="1"/>
  <c r="G428" i="4" l="1"/>
  <c r="G427" i="4" l="1"/>
  <c r="G426" i="4" l="1"/>
  <c r="G425" i="4" l="1"/>
  <c r="G424" i="4"/>
  <c r="G423" i="4" l="1"/>
  <c r="G422" i="4" l="1"/>
  <c r="G421" i="4"/>
  <c r="G420" i="4" l="1"/>
  <c r="G419" i="4" l="1"/>
  <c r="G418" i="4" l="1"/>
  <c r="G417" i="4" l="1"/>
  <c r="G415" i="4" l="1"/>
  <c r="G414" i="4" l="1"/>
  <c r="G413" i="4" l="1"/>
  <c r="G412" i="4" l="1"/>
  <c r="G411" i="4" l="1"/>
  <c r="G410" i="4" l="1"/>
  <c r="G409" i="4" l="1"/>
  <c r="G38" i="4" l="1"/>
  <c r="G37" i="4"/>
  <c r="G36" i="4"/>
  <c r="G35" i="4"/>
  <c r="G33" i="4"/>
  <c r="G32" i="4"/>
  <c r="G31" i="4"/>
  <c r="G30" i="4"/>
  <c r="G28" i="4"/>
  <c r="G27" i="4"/>
  <c r="G26" i="4"/>
  <c r="G25" i="4"/>
  <c r="G23" i="4"/>
  <c r="G22" i="4"/>
  <c r="G21" i="4"/>
  <c r="G20" i="4"/>
  <c r="G404" i="4" l="1"/>
  <c r="G405" i="4"/>
  <c r="G406" i="4"/>
  <c r="G407" i="4"/>
  <c r="G408" i="4"/>
  <c r="G402" i="4"/>
  <c r="G352" i="4"/>
  <c r="G353" i="4"/>
  <c r="G354" i="4"/>
  <c r="G355" i="4"/>
  <c r="G356" i="4"/>
  <c r="G357" i="4"/>
  <c r="G358" i="4"/>
  <c r="G359" i="4"/>
  <c r="G360" i="4"/>
  <c r="G368" i="4"/>
  <c r="G369" i="4"/>
  <c r="G370" i="4"/>
  <c r="G371" i="4"/>
  <c r="G372" i="4"/>
  <c r="G373" i="4"/>
  <c r="G374" i="4"/>
  <c r="G375" i="4"/>
  <c r="G376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1" i="4"/>
  <c r="G392" i="4"/>
  <c r="G393" i="4"/>
  <c r="G394" i="4"/>
  <c r="G395" i="4"/>
  <c r="G396" i="4"/>
  <c r="G397" i="4"/>
  <c r="G398" i="4"/>
  <c r="G399" i="4"/>
  <c r="G400" i="4"/>
  <c r="G401" i="4"/>
  <c r="G350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9" i="4"/>
  <c r="G340" i="4"/>
  <c r="G341" i="4"/>
  <c r="G342" i="4"/>
  <c r="G344" i="4"/>
  <c r="G345" i="4"/>
  <c r="G346" i="4"/>
  <c r="G348" i="4"/>
  <c r="G349" i="4"/>
  <c r="G307" i="4"/>
  <c r="G300" i="4"/>
  <c r="G301" i="4"/>
  <c r="G302" i="4"/>
  <c r="G303" i="4"/>
  <c r="G304" i="4"/>
  <c r="G305" i="4"/>
  <c r="G306" i="4"/>
  <c r="G308" i="4"/>
  <c r="G309" i="4"/>
  <c r="G310" i="4"/>
  <c r="G311" i="4"/>
  <c r="G298" i="4"/>
  <c r="G287" i="4"/>
  <c r="G285" i="4"/>
  <c r="G274" i="4"/>
  <c r="G272" i="4"/>
  <c r="G267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70" i="4"/>
  <c r="G171" i="4"/>
  <c r="G172" i="4"/>
  <c r="G173" i="4"/>
  <c r="G174" i="4"/>
  <c r="G175" i="4"/>
  <c r="G176" i="4"/>
  <c r="G177" i="4"/>
  <c r="G178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2" i="4"/>
  <c r="G223" i="4"/>
  <c r="G224" i="4"/>
  <c r="G225" i="4"/>
  <c r="G226" i="4"/>
  <c r="G227" i="4"/>
  <c r="G228" i="4"/>
  <c r="G229" i="4"/>
  <c r="G231" i="4"/>
  <c r="G232" i="4"/>
  <c r="G233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1" i="4"/>
  <c r="G262" i="4"/>
  <c r="G263" i="4"/>
  <c r="G264" i="4"/>
  <c r="G265" i="4"/>
  <c r="G266" i="4"/>
  <c r="G268" i="4"/>
  <c r="G269" i="4"/>
  <c r="G270" i="4"/>
  <c r="G271" i="4"/>
  <c r="G275" i="4"/>
  <c r="G276" i="4"/>
  <c r="G277" i="4"/>
  <c r="G278" i="4"/>
  <c r="G279" i="4"/>
  <c r="G280" i="4"/>
  <c r="G281" i="4"/>
  <c r="G282" i="4"/>
  <c r="G283" i="4"/>
  <c r="G284" i="4"/>
  <c r="G288" i="4"/>
  <c r="G289" i="4"/>
  <c r="G290" i="4"/>
  <c r="G291" i="4"/>
  <c r="G292" i="4"/>
  <c r="G293" i="4"/>
  <c r="G294" i="4"/>
  <c r="G295" i="4"/>
  <c r="G296" i="4"/>
  <c r="G297" i="4"/>
  <c r="G155" i="4"/>
  <c r="G150" i="4"/>
  <c r="G144" i="4"/>
  <c r="G145" i="4"/>
  <c r="G146" i="4"/>
  <c r="G147" i="4"/>
  <c r="G148" i="4"/>
  <c r="G149" i="4"/>
  <c r="G151" i="4"/>
  <c r="G152" i="4"/>
  <c r="G153" i="4"/>
  <c r="G154" i="4"/>
  <c r="G142" i="4"/>
  <c r="G139" i="4"/>
  <c r="G74" i="4"/>
  <c r="G67" i="4"/>
  <c r="G60" i="4"/>
  <c r="G59" i="4"/>
  <c r="G58" i="4"/>
  <c r="G57" i="4"/>
  <c r="G56" i="4"/>
  <c r="G55" i="4"/>
  <c r="G54" i="4"/>
  <c r="G53" i="4"/>
  <c r="G51" i="4"/>
  <c r="G50" i="4"/>
  <c r="G49" i="4"/>
  <c r="G48" i="4"/>
  <c r="G47" i="4"/>
  <c r="G46" i="4"/>
  <c r="G45" i="4"/>
  <c r="G44" i="4"/>
  <c r="G43" i="4"/>
  <c r="G42" i="4"/>
  <c r="G41" i="4"/>
  <c r="G40" i="4"/>
  <c r="G13" i="4"/>
  <c r="G11" i="4"/>
  <c r="G9" i="4"/>
  <c r="G7" i="4"/>
  <c r="G61" i="4"/>
  <c r="G62" i="4"/>
  <c r="G63" i="4"/>
  <c r="G64" i="4"/>
  <c r="G66" i="4"/>
  <c r="G68" i="4"/>
  <c r="G69" i="4"/>
  <c r="G70" i="4"/>
  <c r="G71" i="4"/>
  <c r="G72" i="4"/>
  <c r="G73" i="4"/>
  <c r="G75" i="4"/>
  <c r="G76" i="4"/>
  <c r="G77" i="4"/>
  <c r="G79" i="4"/>
  <c r="G80" i="4"/>
  <c r="G81" i="4"/>
  <c r="G82" i="4"/>
  <c r="G83" i="4"/>
  <c r="G84" i="4"/>
  <c r="G85" i="4"/>
  <c r="G86" i="4"/>
  <c r="G87" i="4"/>
  <c r="G88" i="4"/>
  <c r="G89" i="4"/>
  <c r="G90" i="4"/>
  <c r="G92" i="4"/>
  <c r="G93" i="4"/>
  <c r="G94" i="4"/>
  <c r="G95" i="4"/>
  <c r="G96" i="4"/>
  <c r="G97" i="4"/>
  <c r="G98" i="4"/>
  <c r="G99" i="4"/>
  <c r="G100" i="4"/>
  <c r="G101" i="4"/>
  <c r="G102" i="4"/>
  <c r="G103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1" i="4"/>
  <c r="G132" i="4"/>
  <c r="G133" i="4"/>
  <c r="G138" i="4"/>
  <c r="G140" i="4"/>
  <c r="G141" i="4"/>
  <c r="E367" i="4"/>
  <c r="C367" i="4"/>
  <c r="E366" i="4"/>
  <c r="C366" i="4"/>
  <c r="E365" i="4"/>
  <c r="C365" i="4"/>
  <c r="C363" i="4"/>
  <c r="G363" i="4" s="1"/>
  <c r="C362" i="4"/>
  <c r="G362" i="4" s="1"/>
  <c r="C361" i="4"/>
  <c r="G361" i="4" s="1"/>
  <c r="E347" i="4"/>
  <c r="G347" i="4" s="1"/>
  <c r="E343" i="4"/>
  <c r="C343" i="4"/>
  <c r="C230" i="4"/>
  <c r="G230" i="4" s="1"/>
  <c r="C181" i="4"/>
  <c r="G181" i="4" s="1"/>
  <c r="C180" i="4"/>
  <c r="G180" i="4" s="1"/>
  <c r="C179" i="4"/>
  <c r="G179" i="4" s="1"/>
  <c r="C137" i="4"/>
  <c r="G137" i="4" s="1"/>
  <c r="C136" i="4"/>
  <c r="G136" i="4" s="1"/>
  <c r="C135" i="4"/>
  <c r="G135" i="4" s="1"/>
  <c r="C134" i="4"/>
  <c r="G134" i="4" s="1"/>
  <c r="G367" i="4" l="1"/>
  <c r="G365" i="4"/>
  <c r="G343" i="4"/>
  <c r="G366" i="4"/>
</calcChain>
</file>

<file path=xl/sharedStrings.xml><?xml version="1.0" encoding="utf-8"?>
<sst xmlns="http://schemas.openxmlformats.org/spreadsheetml/2006/main" count="562" uniqueCount="64">
  <si>
    <t>Other</t>
  </si>
  <si>
    <t>End of</t>
  </si>
  <si>
    <t>Business</t>
  </si>
  <si>
    <t>Period</t>
  </si>
  <si>
    <t>Banks</t>
  </si>
  <si>
    <t>Firms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</si>
  <si>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</si>
  <si>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</si>
  <si>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</si>
  <si>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</si>
  <si>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</si>
  <si>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</si>
  <si>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</si>
  <si>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</si>
  <si>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</si>
  <si>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</si>
  <si>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</si>
  <si>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</si>
  <si>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</si>
  <si>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</si>
  <si>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</si>
  <si>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</si>
  <si>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</si>
  <si>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</si>
  <si>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</si>
  <si>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</si>
  <si>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</si>
  <si>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</si>
  <si>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</si>
  <si>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</si>
  <si>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 xml:space="preserve">     $'000</t>
  </si>
  <si>
    <t>2001</t>
  </si>
  <si>
    <t>Total</t>
  </si>
  <si>
    <t>2002</t>
  </si>
  <si>
    <t>2003</t>
  </si>
  <si>
    <t>2004</t>
  </si>
  <si>
    <t>2005</t>
  </si>
  <si>
    <t>2010</t>
  </si>
  <si>
    <t>2011</t>
  </si>
  <si>
    <t>2012</t>
  </si>
  <si>
    <t>Domestic</t>
  </si>
  <si>
    <t xml:space="preserve">Central Bank </t>
  </si>
  <si>
    <t>of Belize</t>
  </si>
  <si>
    <t>Sector Entities</t>
  </si>
  <si>
    <t>Other Public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</si>
  <si>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</si>
  <si>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</si>
  <si>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</si>
  <si>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</si>
  <si>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</si>
  <si>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</si>
  <si>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</si>
  <si>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</si>
  <si>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</si>
  <si>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</si>
  <si>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</si>
  <si>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</si>
  <si>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2006</t>
  </si>
  <si>
    <t>2007</t>
  </si>
  <si>
    <t xml:space="preserve">June </t>
  </si>
  <si>
    <t>TABLE 32 SECURITIES: HOLDINGS OF GOVERNMENT OF BELIZE TREASURY BILLS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</si>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</sst>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_(* #,##0_);_(* \(#,##0\);_(* &quot;-&quot;??_);_(@_)"/>
  </numFmts>
  <fonts count="8" x14ac:knownFonts="1">
    <font>
      <sz val="10"/>
      <name val="Courier"/>
    </font>
    <font>
      <sz val="12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37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30">
    <xf numFmtId="37" fontId="0" fillId="0" borderId="0" xfId="0"/>
    <xf numFmtId="37" fontId="2" fillId="0" borderId="0" xfId="0" applyFont="1"/>
    <xf numFmtId="37" fontId="4" fillId="0" borderId="0" xfId="0" applyFont="1" applyAlignment="1">
      <alignment horizontal="fill"/>
    </xf>
    <xf numFmtId="37" fontId="5" fillId="0" borderId="0" xfId="0" quotePrefix="1" applyFont="1" applyAlignment="1">
      <alignment horizontal="right"/>
    </xf>
    <xf numFmtId="37" fontId="4" fillId="0" borderId="0" xfId="0" applyFont="1"/>
    <xf numFmtId="167" fontId="4" fillId="0" borderId="0" xfId="1" applyNumberFormat="1" applyFont="1" applyBorder="1"/>
    <xf numFmtId="37" fontId="4" fillId="0" borderId="0" xfId="0" quotePrefix="1" applyFont="1" applyAlignment="1">
      <alignment horizontal="left"/>
    </xf>
    <xf numFmtId="37" fontId="5" fillId="0" borderId="0" xfId="0" quotePrefix="1" applyFont="1" applyAlignment="1">
      <alignment horizontal="left"/>
    </xf>
    <xf numFmtId="167" fontId="4" fillId="0" borderId="0" xfId="1" applyNumberFormat="1" applyFont="1" applyFill="1" applyBorder="1"/>
    <xf numFmtId="1" fontId="5" fillId="0" borderId="0" xfId="1" quotePrefix="1" applyNumberFormat="1" applyFont="1" applyBorder="1" applyAlignment="1">
      <alignment horizontal="left"/>
    </xf>
    <xf numFmtId="37" fontId="4" fillId="0" borderId="2" xfId="0" applyFont="1" applyBorder="1"/>
    <xf numFmtId="37" fontId="3" fillId="0" borderId="0" xfId="0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5" fillId="0" borderId="0" xfId="0" applyFont="1"/>
    <xf numFmtId="166" fontId="5" fillId="0" borderId="0" xfId="0" applyNumberFormat="1" applyFont="1"/>
    <xf numFmtId="37" fontId="4" fillId="0" borderId="0" xfId="0" applyFont="1" applyAlignment="1">
      <alignment horizontal="left"/>
    </xf>
    <xf numFmtId="37" fontId="5" fillId="0" borderId="2" xfId="0" applyFont="1" applyBorder="1" applyAlignment="1">
      <alignment horizontal="left"/>
    </xf>
    <xf numFmtId="37" fontId="5" fillId="0" borderId="0" xfId="0" applyFont="1" applyAlignment="1">
      <alignment horizontal="left"/>
    </xf>
    <xf numFmtId="166" fontId="5" fillId="0" borderId="0" xfId="0" applyNumberFormat="1" applyFont="1" applyAlignment="1">
      <alignment horizontal="left"/>
    </xf>
    <xf numFmtId="37" fontId="0" fillId="0" borderId="0" xfId="0" applyAlignment="1">
      <alignment horizontal="left"/>
    </xf>
    <xf numFmtId="37" fontId="4" fillId="0" borderId="0" xfId="0" applyFont="1" applyAlignment="1">
      <alignment horizontal="right"/>
    </xf>
    <xf numFmtId="37" fontId="5" fillId="0" borderId="1" xfId="0" quotePrefix="1" applyFont="1" applyBorder="1" applyAlignment="1">
      <alignment horizontal="center"/>
    </xf>
    <xf numFmtId="37" fontId="5" fillId="0" borderId="1" xfId="0" applyFont="1" applyBorder="1" applyAlignment="1">
      <alignment horizontal="center"/>
    </xf>
    <xf numFmtId="37" fontId="7" fillId="0" borderId="0" xfId="0" applyFont="1"/>
    <xf numFmtId="37" fontId="5" fillId="0" borderId="3" xfId="0" quotePrefix="1" applyFont="1" applyBorder="1" applyAlignment="1">
      <alignment horizontal="center"/>
    </xf>
    <xf numFmtId="37" fontId="5" fillId="0" borderId="3" xfId="0" applyFont="1" applyBorder="1" applyAlignment="1">
      <alignment horizontal="center"/>
    </xf>
    <xf numFmtId="14" fontId="5" fillId="0" borderId="0" xfId="1" quotePrefix="1" applyNumberFormat="1" applyFont="1" applyBorder="1" applyAlignment="1">
      <alignment horizontal="left"/>
    </xf>
    <xf numFmtId="37" fontId="4" fillId="2" borderId="0" xfId="0" applyFont="1" applyFill="1"/>
    <xf numFmtId="37" fontId="3" fillId="0" borderId="0" xfId="0" applyFont="1" applyAlignment="1">
      <alignment horizontal="center" wrapText="1"/>
    </xf>
    <xf numFmtId="37" fontId="6" fillId="0" borderId="0" xfId="0" applyFont="1" applyAlignment="1">
      <alignment horizontal="center" wrapText="1"/>
    </xf>
  </cellXfs>
  <cellStyles count="9">
    <cellStyle name="Comma" xfId="1" builtinId="3"/>
    <cellStyle name="Comma 2" xfId="2" xr:uid="{00000000-0005-0000-0000-000001000000}"/>
    <cellStyle name="Currency 2" xfId="4" xr:uid="{00000000-0005-0000-0000-000002000000}"/>
    <cellStyle name="Currency 2 2" xfId="7" xr:uid="{00000000-0005-0000-0000-000003000000}"/>
    <cellStyle name="Currency 2 3" xfId="5" xr:uid="{00000000-0005-0000-0000-000004000000}"/>
    <cellStyle name="Currency 3" xfId="6" xr:uid="{00000000-0005-0000-0000-000005000000}"/>
    <cellStyle name="Normal" xfId="0" builtinId="0"/>
    <cellStyle name="Normal 2" xfId="3" xr:uid="{00000000-0005-0000-0000-000007000000}"/>
    <cellStyle name="Normal 2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H566"/>
  <sheetViews>
    <sheetView showGridLines="0" tabSelected="1" zoomScaleNormal="100" zoomScaleSheetLayoutView="110" workbookViewId="0">
      <pane ySplit="5" topLeftCell="A546" activePane="bottomLeft" state="frozen"/>
      <selection pane="bottomLeft" activeCell="A3" sqref="A3"/>
    </sheetView>
  </sheetViews>
  <sheetFormatPr defaultColWidth="9.625" defaultRowHeight="12" x14ac:dyDescent="0.15"/>
  <cols>
    <col min="1" max="1" width="9.625" style="19" customWidth="1"/>
    <col min="2" max="2" width="15.875" customWidth="1"/>
    <col min="3" max="3" width="12.875" customWidth="1"/>
    <col min="4" max="4" width="17.5" customWidth="1"/>
    <col min="5" max="5" width="12.75" customWidth="1"/>
    <col min="6" max="6" width="11" customWidth="1"/>
    <col min="7" max="7" width="10.75" customWidth="1"/>
    <col min="8" max="8" width="9.375" customWidth="1"/>
    <col min="9" max="9" width="10.5" customWidth="1"/>
    <col min="10" max="10" width="9.125" customWidth="1"/>
    <col min="11" max="11" width="9.625" customWidth="1"/>
    <col min="13" max="13" width="9.625" customWidth="1"/>
    <col min="15" max="15" width="9.625" customWidth="1"/>
    <col min="17" max="17" width="9.625" customWidth="1"/>
    <col min="19" max="19" width="9.625" customWidth="1"/>
  </cols>
  <sheetData>
    <row r="1" spans="1:8" ht="18.75" customHeight="1" x14ac:dyDescent="0.25">
      <c r="A1" s="28" t="s">
        <v>60</v>
      </c>
      <c r="B1" s="29"/>
      <c r="C1" s="29"/>
      <c r="D1" s="29"/>
      <c r="E1" s="29"/>
      <c r="F1" s="29"/>
      <c r="G1" s="29"/>
      <c r="H1" s="1"/>
    </row>
    <row r="2" spans="1:8" ht="18.75" customHeight="1" x14ac:dyDescent="0.25">
      <c r="A2" s="11"/>
      <c r="B2" s="12"/>
      <c r="C2" s="12"/>
      <c r="D2" s="12"/>
      <c r="E2" s="12"/>
      <c r="F2" s="12"/>
      <c r="G2" s="12"/>
      <c r="H2" s="1"/>
    </row>
    <row r="3" spans="1:8" ht="12.75" x14ac:dyDescent="0.2">
      <c r="A3" s="15"/>
      <c r="B3" s="2"/>
      <c r="C3" s="2"/>
      <c r="D3" s="2"/>
      <c r="E3" s="2"/>
      <c r="F3" s="2"/>
      <c r="G3" s="3" t="s">
        <v>30</v>
      </c>
      <c r="H3" s="1"/>
    </row>
    <row r="4" spans="1:8" s="23" customFormat="1" ht="15" customHeight="1" x14ac:dyDescent="0.2">
      <c r="A4" s="22" t="s">
        <v>1</v>
      </c>
      <c r="B4" s="21" t="s">
        <v>41</v>
      </c>
      <c r="C4" s="21" t="s">
        <v>40</v>
      </c>
      <c r="D4" s="21" t="s">
        <v>44</v>
      </c>
      <c r="E4" s="21" t="s">
        <v>2</v>
      </c>
      <c r="F4" s="22"/>
      <c r="G4" s="22"/>
      <c r="H4" s="4"/>
    </row>
    <row r="5" spans="1:8" s="23" customFormat="1" ht="14.25" customHeight="1" x14ac:dyDescent="0.2">
      <c r="A5" s="25" t="s">
        <v>3</v>
      </c>
      <c r="B5" s="24" t="s">
        <v>42</v>
      </c>
      <c r="C5" s="24" t="s">
        <v>4</v>
      </c>
      <c r="D5" s="24" t="s">
        <v>43</v>
      </c>
      <c r="E5" s="24" t="s">
        <v>5</v>
      </c>
      <c r="F5" s="24" t="s">
        <v>0</v>
      </c>
      <c r="G5" s="24" t="s">
        <v>32</v>
      </c>
      <c r="H5" s="4"/>
    </row>
    <row r="6" spans="1:8" ht="15" customHeight="1" x14ac:dyDescent="0.2">
      <c r="A6" s="16" t="s">
        <v>6</v>
      </c>
      <c r="B6" s="10"/>
      <c r="C6" s="10"/>
      <c r="D6" s="10"/>
      <c r="E6" s="10"/>
      <c r="F6" s="10"/>
      <c r="G6" s="10"/>
      <c r="H6" s="1"/>
    </row>
    <row r="7" spans="1:8" ht="12.75" customHeight="1" x14ac:dyDescent="0.2">
      <c r="A7" s="6" t="s">
        <v>45</v>
      </c>
      <c r="B7" s="4">
        <v>900</v>
      </c>
      <c r="C7" s="4">
        <v>2750</v>
      </c>
      <c r="D7" s="4">
        <v>0</v>
      </c>
      <c r="E7" s="4">
        <v>0</v>
      </c>
      <c r="F7" s="4">
        <v>0</v>
      </c>
      <c r="G7" s="4">
        <f>SUM(B7:F7)</f>
        <v>3650</v>
      </c>
      <c r="H7" s="1"/>
    </row>
    <row r="8" spans="1:8" ht="12.75" customHeight="1" x14ac:dyDescent="0.2">
      <c r="A8" s="17" t="s">
        <v>7</v>
      </c>
      <c r="B8" s="4"/>
      <c r="C8" s="4"/>
      <c r="D8" s="4"/>
      <c r="E8" s="4"/>
      <c r="F8" s="4"/>
      <c r="G8" s="4"/>
      <c r="H8" s="1"/>
    </row>
    <row r="9" spans="1:8" ht="12.75" customHeight="1" x14ac:dyDescent="0.2">
      <c r="A9" s="6" t="s">
        <v>45</v>
      </c>
      <c r="B9" s="4">
        <v>6200</v>
      </c>
      <c r="C9" s="4">
        <v>5888</v>
      </c>
      <c r="D9" s="4">
        <v>0</v>
      </c>
      <c r="E9" s="4">
        <v>12</v>
      </c>
      <c r="F9" s="4">
        <v>0</v>
      </c>
      <c r="G9" s="4">
        <f>SUM(B9:F9)</f>
        <v>12100</v>
      </c>
      <c r="H9" s="1"/>
    </row>
    <row r="10" spans="1:8" ht="12.75" customHeight="1" x14ac:dyDescent="0.2">
      <c r="A10" s="17" t="s">
        <v>8</v>
      </c>
      <c r="B10" s="4"/>
      <c r="C10" s="4"/>
      <c r="D10" s="4"/>
      <c r="E10" s="4"/>
      <c r="F10" s="4"/>
      <c r="G10" s="4"/>
      <c r="H10" s="1"/>
    </row>
    <row r="11" spans="1:8" ht="12.75" customHeight="1" x14ac:dyDescent="0.2">
      <c r="A11" s="6" t="s">
        <v>45</v>
      </c>
      <c r="B11" s="4">
        <v>7180</v>
      </c>
      <c r="C11" s="4">
        <v>300</v>
      </c>
      <c r="D11" s="4">
        <v>0</v>
      </c>
      <c r="E11" s="4">
        <v>120</v>
      </c>
      <c r="F11" s="4">
        <v>100</v>
      </c>
      <c r="G11" s="4">
        <f>SUM(B11:F11)</f>
        <v>7700</v>
      </c>
      <c r="H11" s="1"/>
    </row>
    <row r="12" spans="1:8" ht="12.75" customHeight="1" x14ac:dyDescent="0.2">
      <c r="A12" s="17" t="s">
        <v>9</v>
      </c>
      <c r="B12" s="4"/>
      <c r="C12" s="4"/>
      <c r="D12" s="4"/>
      <c r="E12" s="4"/>
      <c r="F12" s="4"/>
      <c r="G12" s="4"/>
      <c r="H12" s="1"/>
    </row>
    <row r="13" spans="1:8" ht="12.75" customHeight="1" x14ac:dyDescent="0.2">
      <c r="A13" s="6" t="s">
        <v>45</v>
      </c>
      <c r="B13" s="4">
        <v>7430</v>
      </c>
      <c r="C13" s="4">
        <v>7350</v>
      </c>
      <c r="D13" s="4">
        <v>0</v>
      </c>
      <c r="E13" s="4">
        <v>150</v>
      </c>
      <c r="F13" s="4">
        <v>70</v>
      </c>
      <c r="G13" s="4">
        <f>SUM(B13:F13)</f>
        <v>15000</v>
      </c>
      <c r="H13" s="1"/>
    </row>
    <row r="14" spans="1:8" ht="12.75" customHeight="1" x14ac:dyDescent="0.2">
      <c r="A14" s="17" t="s">
        <v>10</v>
      </c>
      <c r="B14" s="4"/>
      <c r="C14" s="4"/>
      <c r="D14" s="4"/>
      <c r="E14" s="4"/>
      <c r="F14" s="4"/>
      <c r="G14" s="4"/>
      <c r="H14" s="1"/>
    </row>
    <row r="15" spans="1:8" ht="12.75" customHeight="1" x14ac:dyDescent="0.2">
      <c r="A15" s="6" t="s">
        <v>48</v>
      </c>
      <c r="B15" s="4">
        <v>5786</v>
      </c>
      <c r="C15" s="4">
        <v>8150</v>
      </c>
      <c r="D15" s="4">
        <v>845</v>
      </c>
      <c r="E15" s="4">
        <v>169</v>
      </c>
      <c r="F15" s="4">
        <v>50</v>
      </c>
      <c r="G15" s="4">
        <v>15000</v>
      </c>
      <c r="H15" s="1"/>
    </row>
    <row r="16" spans="1:8" ht="12.75" customHeight="1" x14ac:dyDescent="0.2">
      <c r="A16" s="6" t="s">
        <v>51</v>
      </c>
      <c r="B16" s="4">
        <v>6738</v>
      </c>
      <c r="C16" s="4">
        <v>7950</v>
      </c>
      <c r="D16" s="4">
        <v>110</v>
      </c>
      <c r="E16" s="4">
        <v>132</v>
      </c>
      <c r="F16" s="4">
        <v>70</v>
      </c>
      <c r="G16" s="4">
        <v>15000</v>
      </c>
      <c r="H16" s="1"/>
    </row>
    <row r="17" spans="1:8" ht="12.75" customHeight="1" x14ac:dyDescent="0.2">
      <c r="A17" s="6" t="s">
        <v>54</v>
      </c>
      <c r="B17" s="4">
        <v>8523</v>
      </c>
      <c r="C17" s="4">
        <v>7850</v>
      </c>
      <c r="D17" s="4">
        <v>110</v>
      </c>
      <c r="E17" s="4">
        <v>132</v>
      </c>
      <c r="F17" s="4">
        <v>70</v>
      </c>
      <c r="G17" s="4">
        <v>16685</v>
      </c>
      <c r="H17" s="1"/>
    </row>
    <row r="18" spans="1:8" ht="12.75" customHeight="1" x14ac:dyDescent="0.2">
      <c r="A18" s="6" t="s">
        <v>45</v>
      </c>
      <c r="B18" s="4">
        <v>14448</v>
      </c>
      <c r="C18" s="4">
        <v>2300</v>
      </c>
      <c r="D18" s="4">
        <v>0</v>
      </c>
      <c r="E18" s="4">
        <v>127</v>
      </c>
      <c r="F18" s="4">
        <v>10</v>
      </c>
      <c r="G18" s="4">
        <v>16885</v>
      </c>
      <c r="H18" s="1"/>
    </row>
    <row r="19" spans="1:8" ht="12.75" customHeight="1" x14ac:dyDescent="0.2">
      <c r="A19" s="13" t="s">
        <v>11</v>
      </c>
      <c r="B19" s="20"/>
      <c r="C19" s="20"/>
      <c r="D19" s="20"/>
      <c r="E19" s="20"/>
      <c r="F19" s="20"/>
      <c r="G19" s="20"/>
      <c r="H19" s="1"/>
    </row>
    <row r="20" spans="1:8" ht="12.75" customHeight="1" x14ac:dyDescent="0.2">
      <c r="A20" s="4" t="s">
        <v>48</v>
      </c>
      <c r="B20" s="20">
        <v>14648</v>
      </c>
      <c r="C20" s="20">
        <v>2100</v>
      </c>
      <c r="D20" s="20">
        <v>0</v>
      </c>
      <c r="E20" s="20">
        <v>117</v>
      </c>
      <c r="F20" s="20">
        <v>20</v>
      </c>
      <c r="G20" s="20">
        <f>SUM(B20:F20)</f>
        <v>16885</v>
      </c>
      <c r="H20" s="1"/>
    </row>
    <row r="21" spans="1:8" ht="12.75" customHeight="1" x14ac:dyDescent="0.2">
      <c r="A21" s="4" t="s">
        <v>51</v>
      </c>
      <c r="B21" s="20">
        <v>10343</v>
      </c>
      <c r="C21" s="20">
        <v>6400</v>
      </c>
      <c r="D21" s="20">
        <v>0</v>
      </c>
      <c r="E21" s="20">
        <v>132</v>
      </c>
      <c r="F21" s="20">
        <v>10</v>
      </c>
      <c r="G21" s="20">
        <f>SUM(B21:F21)</f>
        <v>16885</v>
      </c>
      <c r="H21" s="1"/>
    </row>
    <row r="22" spans="1:8" ht="12.75" customHeight="1" x14ac:dyDescent="0.2">
      <c r="A22" s="4" t="s">
        <v>54</v>
      </c>
      <c r="B22" s="20">
        <v>12253</v>
      </c>
      <c r="C22" s="20">
        <v>6000</v>
      </c>
      <c r="D22" s="20">
        <v>0</v>
      </c>
      <c r="E22" s="20">
        <v>122</v>
      </c>
      <c r="F22" s="20">
        <v>10</v>
      </c>
      <c r="G22" s="20">
        <f>SUM(B22:F22)</f>
        <v>18385</v>
      </c>
      <c r="H22" s="1"/>
    </row>
    <row r="23" spans="1:8" ht="12.75" customHeight="1" x14ac:dyDescent="0.2">
      <c r="A23" s="4" t="s">
        <v>45</v>
      </c>
      <c r="B23" s="20">
        <v>17078</v>
      </c>
      <c r="C23" s="20">
        <v>1800</v>
      </c>
      <c r="D23" s="20">
        <v>0</v>
      </c>
      <c r="E23" s="20">
        <v>122</v>
      </c>
      <c r="F23" s="20">
        <v>0</v>
      </c>
      <c r="G23" s="20">
        <f>SUM(B23:F23)</f>
        <v>19000</v>
      </c>
      <c r="H23" s="1"/>
    </row>
    <row r="24" spans="1:8" ht="12.75" customHeight="1" x14ac:dyDescent="0.2">
      <c r="A24" s="13" t="s">
        <v>12</v>
      </c>
      <c r="B24" s="20"/>
      <c r="C24" s="20"/>
      <c r="D24" s="20"/>
      <c r="E24" s="20"/>
      <c r="F24" s="20"/>
      <c r="G24" s="20"/>
      <c r="H24" s="1"/>
    </row>
    <row r="25" spans="1:8" ht="12.75" customHeight="1" x14ac:dyDescent="0.2">
      <c r="A25" s="4" t="s">
        <v>48</v>
      </c>
      <c r="B25" s="20">
        <v>8558</v>
      </c>
      <c r="C25" s="20">
        <v>12800</v>
      </c>
      <c r="D25" s="20">
        <v>0</v>
      </c>
      <c r="E25" s="20">
        <v>122</v>
      </c>
      <c r="F25" s="20">
        <v>20</v>
      </c>
      <c r="G25" s="20">
        <f>SUM(B25:F25)</f>
        <v>21500</v>
      </c>
      <c r="H25" s="1"/>
    </row>
    <row r="26" spans="1:8" ht="12.75" customHeight="1" x14ac:dyDescent="0.2">
      <c r="A26" s="4" t="s">
        <v>51</v>
      </c>
      <c r="B26" s="20">
        <v>3146</v>
      </c>
      <c r="C26" s="20">
        <v>21500</v>
      </c>
      <c r="D26" s="20">
        <v>0</v>
      </c>
      <c r="E26" s="20">
        <v>144</v>
      </c>
      <c r="F26" s="20">
        <v>20</v>
      </c>
      <c r="G26" s="20">
        <f>SUM(B26:F26)</f>
        <v>24810</v>
      </c>
      <c r="H26" s="1"/>
    </row>
    <row r="27" spans="1:8" ht="12.75" customHeight="1" x14ac:dyDescent="0.2">
      <c r="A27" s="4" t="s">
        <v>54</v>
      </c>
      <c r="B27" s="20">
        <v>7106</v>
      </c>
      <c r="C27" s="20">
        <v>23200</v>
      </c>
      <c r="D27" s="20">
        <v>4580</v>
      </c>
      <c r="E27" s="20">
        <v>144</v>
      </c>
      <c r="F27" s="20">
        <v>0</v>
      </c>
      <c r="G27" s="20">
        <f>SUM(B27:F27)</f>
        <v>35030</v>
      </c>
      <c r="H27" s="1"/>
    </row>
    <row r="28" spans="1:8" ht="12.75" customHeight="1" x14ac:dyDescent="0.2">
      <c r="A28" s="4" t="s">
        <v>45</v>
      </c>
      <c r="B28" s="20">
        <v>16206</v>
      </c>
      <c r="C28" s="20">
        <v>16700</v>
      </c>
      <c r="D28" s="20">
        <v>4580</v>
      </c>
      <c r="E28" s="20">
        <v>144</v>
      </c>
      <c r="F28" s="20">
        <v>0</v>
      </c>
      <c r="G28" s="20">
        <f>SUM(B28:F28)</f>
        <v>37630</v>
      </c>
      <c r="H28" s="1"/>
    </row>
    <row r="29" spans="1:8" ht="12.75" customHeight="1" x14ac:dyDescent="0.2">
      <c r="A29" s="13" t="s">
        <v>13</v>
      </c>
      <c r="B29" s="20"/>
      <c r="C29" s="20"/>
      <c r="D29" s="20"/>
      <c r="E29" s="20"/>
      <c r="F29" s="20"/>
      <c r="G29" s="20"/>
      <c r="H29" s="1"/>
    </row>
    <row r="30" spans="1:8" ht="12.75" customHeight="1" x14ac:dyDescent="0.2">
      <c r="A30" s="4" t="s">
        <v>48</v>
      </c>
      <c r="B30" s="20">
        <v>18606</v>
      </c>
      <c r="C30" s="20">
        <v>18400</v>
      </c>
      <c r="D30" s="20">
        <v>4580</v>
      </c>
      <c r="E30" s="20">
        <v>144</v>
      </c>
      <c r="F30" s="20">
        <v>0</v>
      </c>
      <c r="G30" s="20">
        <f>SUM(B30:F30)</f>
        <v>41730</v>
      </c>
      <c r="H30" s="1"/>
    </row>
    <row r="31" spans="1:8" ht="12.75" customHeight="1" x14ac:dyDescent="0.2">
      <c r="A31" s="4" t="s">
        <v>51</v>
      </c>
      <c r="B31" s="20">
        <v>23306</v>
      </c>
      <c r="C31" s="20">
        <v>10800</v>
      </c>
      <c r="D31" s="20">
        <v>4580</v>
      </c>
      <c r="E31" s="20">
        <v>144</v>
      </c>
      <c r="F31" s="20">
        <v>0</v>
      </c>
      <c r="G31" s="20">
        <f>SUM(B31:F31)</f>
        <v>38830</v>
      </c>
      <c r="H31" s="1"/>
    </row>
    <row r="32" spans="1:8" ht="12.75" customHeight="1" x14ac:dyDescent="0.2">
      <c r="A32" s="4" t="s">
        <v>54</v>
      </c>
      <c r="B32" s="20">
        <v>25340</v>
      </c>
      <c r="C32" s="20">
        <v>11800</v>
      </c>
      <c r="D32" s="20">
        <v>4580</v>
      </c>
      <c r="E32" s="20">
        <v>144</v>
      </c>
      <c r="F32" s="20">
        <v>0</v>
      </c>
      <c r="G32" s="20">
        <f>SUM(B32:F32)</f>
        <v>41864</v>
      </c>
      <c r="H32" s="1"/>
    </row>
    <row r="33" spans="1:8" ht="12.75" customHeight="1" x14ac:dyDescent="0.2">
      <c r="A33" s="4" t="s">
        <v>45</v>
      </c>
      <c r="B33" s="20">
        <v>34960</v>
      </c>
      <c r="C33" s="20">
        <v>5300</v>
      </c>
      <c r="D33" s="20">
        <v>4580</v>
      </c>
      <c r="E33" s="20">
        <v>144</v>
      </c>
      <c r="F33" s="20">
        <v>0</v>
      </c>
      <c r="G33" s="20">
        <f>SUM(B33:F33)</f>
        <v>44984</v>
      </c>
      <c r="H33" s="1"/>
    </row>
    <row r="34" spans="1:8" ht="12.75" customHeight="1" x14ac:dyDescent="0.2">
      <c r="A34" s="14" t="s">
        <v>14</v>
      </c>
      <c r="B34" s="20"/>
      <c r="C34" s="20"/>
      <c r="D34" s="20"/>
      <c r="E34" s="20"/>
      <c r="F34" s="20"/>
      <c r="G34" s="20"/>
      <c r="H34" s="1"/>
    </row>
    <row r="35" spans="1:8" ht="12.75" customHeight="1" x14ac:dyDescent="0.2">
      <c r="A35" s="4" t="s">
        <v>48</v>
      </c>
      <c r="B35" s="20">
        <v>32049</v>
      </c>
      <c r="C35" s="20">
        <v>7800</v>
      </c>
      <c r="D35" s="20">
        <v>4580</v>
      </c>
      <c r="E35" s="20">
        <v>144</v>
      </c>
      <c r="F35" s="20">
        <v>0</v>
      </c>
      <c r="G35" s="20">
        <f>SUM(B35:F35)</f>
        <v>44573</v>
      </c>
      <c r="H35" s="1"/>
    </row>
    <row r="36" spans="1:8" ht="12.75" customHeight="1" x14ac:dyDescent="0.2">
      <c r="A36" s="4" t="s">
        <v>51</v>
      </c>
      <c r="B36" s="20">
        <v>32065</v>
      </c>
      <c r="C36" s="20">
        <v>9800</v>
      </c>
      <c r="D36" s="20">
        <v>4580</v>
      </c>
      <c r="E36" s="20">
        <v>177</v>
      </c>
      <c r="F36" s="20">
        <v>0</v>
      </c>
      <c r="G36" s="20">
        <f>SUM(B36:F36)</f>
        <v>46622</v>
      </c>
      <c r="H36" s="1"/>
    </row>
    <row r="37" spans="1:8" ht="12.75" customHeight="1" x14ac:dyDescent="0.2">
      <c r="A37" s="4" t="s">
        <v>54</v>
      </c>
      <c r="B37" s="20">
        <v>28923</v>
      </c>
      <c r="C37" s="20">
        <v>14600</v>
      </c>
      <c r="D37" s="20">
        <v>4580</v>
      </c>
      <c r="E37" s="20">
        <v>177</v>
      </c>
      <c r="F37" s="20">
        <v>0</v>
      </c>
      <c r="G37" s="20">
        <f>SUM(B37:F37)</f>
        <v>48280</v>
      </c>
      <c r="H37" s="1"/>
    </row>
    <row r="38" spans="1:8" ht="12.75" customHeight="1" x14ac:dyDescent="0.2">
      <c r="A38" s="4" t="s">
        <v>45</v>
      </c>
      <c r="B38" s="20">
        <v>29509</v>
      </c>
      <c r="C38" s="20">
        <v>14700</v>
      </c>
      <c r="D38" s="20">
        <v>4580</v>
      </c>
      <c r="E38" s="20">
        <v>177</v>
      </c>
      <c r="F38" s="20">
        <v>0</v>
      </c>
      <c r="G38" s="20">
        <f>SUM(B38:F38)</f>
        <v>48966</v>
      </c>
      <c r="H38" s="1"/>
    </row>
    <row r="39" spans="1:8" ht="14.25" customHeight="1" x14ac:dyDescent="0.2">
      <c r="A39" s="18" t="s">
        <v>15</v>
      </c>
      <c r="B39" s="4"/>
      <c r="C39" s="4"/>
      <c r="D39" s="4"/>
      <c r="E39" s="4"/>
      <c r="F39" s="4"/>
      <c r="G39" s="4"/>
      <c r="H39" s="1"/>
    </row>
    <row r="40" spans="1:8" ht="12.75" customHeight="1" x14ac:dyDescent="0.2">
      <c r="A40" s="6" t="s">
        <v>46</v>
      </c>
      <c r="B40" s="4">
        <v>10773</v>
      </c>
      <c r="C40" s="4">
        <v>23300</v>
      </c>
      <c r="D40" s="4">
        <v>4580</v>
      </c>
      <c r="E40" s="4">
        <v>177</v>
      </c>
      <c r="F40" s="4">
        <v>0</v>
      </c>
      <c r="G40" s="4">
        <f t="shared" ref="G40:G51" si="0">SUM(B40:F40)</f>
        <v>38830</v>
      </c>
      <c r="H40" s="1"/>
    </row>
    <row r="41" spans="1:8" ht="12.75" customHeight="1" x14ac:dyDescent="0.2">
      <c r="A41" s="6" t="s">
        <v>47</v>
      </c>
      <c r="B41" s="4">
        <v>9573</v>
      </c>
      <c r="C41" s="4">
        <v>24500</v>
      </c>
      <c r="D41" s="4">
        <v>4580</v>
      </c>
      <c r="E41" s="4">
        <v>177</v>
      </c>
      <c r="F41" s="4">
        <v>0</v>
      </c>
      <c r="G41" s="4">
        <f t="shared" si="0"/>
        <v>38830</v>
      </c>
      <c r="H41" s="1"/>
    </row>
    <row r="42" spans="1:8" ht="12.75" customHeight="1" x14ac:dyDescent="0.2">
      <c r="A42" s="6" t="s">
        <v>48</v>
      </c>
      <c r="B42" s="4">
        <v>16500</v>
      </c>
      <c r="C42" s="4">
        <v>30600</v>
      </c>
      <c r="D42" s="4">
        <v>4580</v>
      </c>
      <c r="E42" s="4">
        <v>177</v>
      </c>
      <c r="F42" s="4">
        <v>0</v>
      </c>
      <c r="G42" s="4">
        <f t="shared" si="0"/>
        <v>51857</v>
      </c>
      <c r="H42" s="1"/>
    </row>
    <row r="43" spans="1:8" ht="12.75" customHeight="1" x14ac:dyDescent="0.2">
      <c r="A43" s="6" t="s">
        <v>49</v>
      </c>
      <c r="B43" s="4">
        <v>13819</v>
      </c>
      <c r="C43" s="4">
        <v>34000</v>
      </c>
      <c r="D43" s="4">
        <v>4580</v>
      </c>
      <c r="E43" s="4">
        <v>177</v>
      </c>
      <c r="F43" s="4">
        <v>0</v>
      </c>
      <c r="G43" s="4">
        <f t="shared" si="0"/>
        <v>52576</v>
      </c>
      <c r="H43" s="1"/>
    </row>
    <row r="44" spans="1:8" ht="12.75" customHeight="1" x14ac:dyDescent="0.2">
      <c r="A44" s="6" t="s">
        <v>50</v>
      </c>
      <c r="B44" s="4">
        <v>10211</v>
      </c>
      <c r="C44" s="4">
        <v>38100</v>
      </c>
      <c r="D44" s="4">
        <v>4580</v>
      </c>
      <c r="E44" s="4">
        <v>149</v>
      </c>
      <c r="F44" s="4">
        <v>0</v>
      </c>
      <c r="G44" s="4">
        <f t="shared" si="0"/>
        <v>53040</v>
      </c>
      <c r="H44" s="1"/>
    </row>
    <row r="45" spans="1:8" ht="12.75" customHeight="1" x14ac:dyDescent="0.2">
      <c r="A45" s="6" t="s">
        <v>51</v>
      </c>
      <c r="B45" s="4">
        <v>11810</v>
      </c>
      <c r="C45" s="4">
        <v>37031</v>
      </c>
      <c r="D45" s="4">
        <v>4580</v>
      </c>
      <c r="E45" s="4">
        <v>149</v>
      </c>
      <c r="F45" s="4">
        <v>0</v>
      </c>
      <c r="G45" s="4">
        <f t="shared" si="0"/>
        <v>53570</v>
      </c>
      <c r="H45" s="1"/>
    </row>
    <row r="46" spans="1:8" ht="12.75" customHeight="1" x14ac:dyDescent="0.2">
      <c r="A46" s="6" t="s">
        <v>52</v>
      </c>
      <c r="B46" s="4">
        <v>11487</v>
      </c>
      <c r="C46" s="4">
        <v>38100</v>
      </c>
      <c r="D46" s="4">
        <v>4580</v>
      </c>
      <c r="E46" s="4">
        <v>149</v>
      </c>
      <c r="F46" s="4">
        <v>0</v>
      </c>
      <c r="G46" s="4">
        <f t="shared" si="0"/>
        <v>54316</v>
      </c>
      <c r="H46" s="1"/>
    </row>
    <row r="47" spans="1:8" ht="12.75" customHeight="1" x14ac:dyDescent="0.2">
      <c r="A47" s="6" t="s">
        <v>53</v>
      </c>
      <c r="B47" s="4">
        <v>9252</v>
      </c>
      <c r="C47" s="4">
        <v>40600</v>
      </c>
      <c r="D47" s="4">
        <v>4580</v>
      </c>
      <c r="E47" s="4">
        <v>149</v>
      </c>
      <c r="F47" s="4">
        <v>0</v>
      </c>
      <c r="G47" s="4">
        <f t="shared" si="0"/>
        <v>54581</v>
      </c>
      <c r="H47" s="1"/>
    </row>
    <row r="48" spans="1:8" ht="12.75" customHeight="1" x14ac:dyDescent="0.2">
      <c r="A48" s="6" t="s">
        <v>54</v>
      </c>
      <c r="B48" s="4">
        <v>16930</v>
      </c>
      <c r="C48" s="4">
        <v>33200</v>
      </c>
      <c r="D48" s="4">
        <v>4580</v>
      </c>
      <c r="E48" s="4">
        <v>149</v>
      </c>
      <c r="F48" s="4">
        <v>0</v>
      </c>
      <c r="G48" s="4">
        <f t="shared" si="0"/>
        <v>54859</v>
      </c>
      <c r="H48" s="1"/>
    </row>
    <row r="49" spans="1:8" ht="12.75" customHeight="1" x14ac:dyDescent="0.2">
      <c r="A49" s="6" t="s">
        <v>55</v>
      </c>
      <c r="B49" s="4">
        <v>17030</v>
      </c>
      <c r="C49" s="4">
        <v>33700</v>
      </c>
      <c r="D49" s="4">
        <v>4580</v>
      </c>
      <c r="E49" s="4">
        <v>149</v>
      </c>
      <c r="F49" s="4">
        <v>0</v>
      </c>
      <c r="G49" s="4">
        <f t="shared" si="0"/>
        <v>55459</v>
      </c>
      <c r="H49" s="1"/>
    </row>
    <row r="50" spans="1:8" ht="12.75" customHeight="1" x14ac:dyDescent="0.2">
      <c r="A50" s="6" t="s">
        <v>56</v>
      </c>
      <c r="B50" s="4">
        <v>26030</v>
      </c>
      <c r="C50" s="4">
        <v>25700</v>
      </c>
      <c r="D50" s="4">
        <v>4580</v>
      </c>
      <c r="E50" s="4">
        <v>149</v>
      </c>
      <c r="F50" s="4">
        <v>0</v>
      </c>
      <c r="G50" s="4">
        <f t="shared" si="0"/>
        <v>56459</v>
      </c>
      <c r="H50" s="1"/>
    </row>
    <row r="51" spans="1:8" ht="12.75" customHeight="1" x14ac:dyDescent="0.2">
      <c r="A51" s="6" t="s">
        <v>45</v>
      </c>
      <c r="B51" s="4">
        <v>19630</v>
      </c>
      <c r="C51" s="4">
        <v>34900</v>
      </c>
      <c r="D51" s="4">
        <v>4580</v>
      </c>
      <c r="E51" s="4">
        <v>149</v>
      </c>
      <c r="F51" s="4">
        <v>0</v>
      </c>
      <c r="G51" s="4">
        <f t="shared" si="0"/>
        <v>59259</v>
      </c>
      <c r="H51" s="1"/>
    </row>
    <row r="52" spans="1:8" ht="12.75" customHeight="1" x14ac:dyDescent="0.2">
      <c r="A52" s="17" t="s">
        <v>16</v>
      </c>
      <c r="B52" s="4"/>
      <c r="C52" s="4"/>
      <c r="D52" s="4"/>
      <c r="E52" s="4"/>
      <c r="F52" s="4"/>
      <c r="G52" s="4"/>
      <c r="H52" s="1"/>
    </row>
    <row r="53" spans="1:8" ht="12.75" customHeight="1" x14ac:dyDescent="0.2">
      <c r="A53" s="6" t="s">
        <v>46</v>
      </c>
      <c r="B53" s="4">
        <v>10630</v>
      </c>
      <c r="C53" s="4">
        <v>43900</v>
      </c>
      <c r="D53" s="4">
        <v>4580</v>
      </c>
      <c r="E53" s="4">
        <v>149</v>
      </c>
      <c r="F53" s="4">
        <v>0</v>
      </c>
      <c r="G53" s="4">
        <f t="shared" ref="G53:G60" si="1">SUM(B53:F53)</f>
        <v>59259</v>
      </c>
      <c r="H53" s="1"/>
    </row>
    <row r="54" spans="1:8" ht="12.75" customHeight="1" x14ac:dyDescent="0.2">
      <c r="A54" s="6" t="s">
        <v>47</v>
      </c>
      <c r="B54" s="4">
        <v>9230</v>
      </c>
      <c r="C54" s="4">
        <v>44900</v>
      </c>
      <c r="D54" s="4">
        <v>7580</v>
      </c>
      <c r="E54" s="4">
        <v>149</v>
      </c>
      <c r="F54" s="4">
        <v>0</v>
      </c>
      <c r="G54" s="4">
        <f t="shared" si="1"/>
        <v>61859</v>
      </c>
      <c r="H54" s="1"/>
    </row>
    <row r="55" spans="1:8" ht="12.75" customHeight="1" x14ac:dyDescent="0.2">
      <c r="A55" s="6" t="s">
        <v>48</v>
      </c>
      <c r="B55" s="4">
        <v>3588</v>
      </c>
      <c r="C55" s="4">
        <v>50400</v>
      </c>
      <c r="D55" s="4">
        <v>7980</v>
      </c>
      <c r="E55" s="4">
        <v>191</v>
      </c>
      <c r="F55" s="4">
        <v>0</v>
      </c>
      <c r="G55" s="4">
        <f t="shared" si="1"/>
        <v>62159</v>
      </c>
      <c r="H55" s="1"/>
    </row>
    <row r="56" spans="1:8" ht="12.75" customHeight="1" x14ac:dyDescent="0.2">
      <c r="A56" s="6" t="s">
        <v>49</v>
      </c>
      <c r="B56" s="4">
        <v>248</v>
      </c>
      <c r="C56" s="4">
        <v>52700</v>
      </c>
      <c r="D56" s="4">
        <v>9005</v>
      </c>
      <c r="E56" s="4">
        <v>206</v>
      </c>
      <c r="F56" s="4">
        <v>0</v>
      </c>
      <c r="G56" s="4">
        <f t="shared" si="1"/>
        <v>62159</v>
      </c>
      <c r="H56" s="1"/>
    </row>
    <row r="57" spans="1:8" ht="12.75" customHeight="1" x14ac:dyDescent="0.2">
      <c r="A57" s="6" t="s">
        <v>50</v>
      </c>
      <c r="B57" s="4">
        <v>37</v>
      </c>
      <c r="C57" s="4">
        <v>51200</v>
      </c>
      <c r="D57" s="4">
        <v>10725</v>
      </c>
      <c r="E57" s="4">
        <v>197</v>
      </c>
      <c r="F57" s="4">
        <v>0</v>
      </c>
      <c r="G57" s="4">
        <f t="shared" si="1"/>
        <v>62159</v>
      </c>
      <c r="H57" s="1"/>
    </row>
    <row r="58" spans="1:8" ht="12.75" customHeight="1" x14ac:dyDescent="0.2">
      <c r="A58" s="6" t="s">
        <v>51</v>
      </c>
      <c r="B58" s="4">
        <v>51</v>
      </c>
      <c r="C58" s="4">
        <v>51200</v>
      </c>
      <c r="D58" s="4">
        <v>10768</v>
      </c>
      <c r="E58" s="4">
        <v>140</v>
      </c>
      <c r="F58" s="4">
        <v>0</v>
      </c>
      <c r="G58" s="4">
        <f t="shared" si="1"/>
        <v>62159</v>
      </c>
      <c r="H58" s="1"/>
    </row>
    <row r="59" spans="1:8" ht="12.75" customHeight="1" x14ac:dyDescent="0.2">
      <c r="A59" s="6" t="s">
        <v>52</v>
      </c>
      <c r="B59" s="4">
        <v>501</v>
      </c>
      <c r="C59" s="4">
        <v>50750</v>
      </c>
      <c r="D59" s="4">
        <v>10768</v>
      </c>
      <c r="E59" s="4">
        <v>140</v>
      </c>
      <c r="F59" s="4">
        <v>0</v>
      </c>
      <c r="G59" s="4">
        <f t="shared" si="1"/>
        <v>62159</v>
      </c>
      <c r="H59" s="1"/>
    </row>
    <row r="60" spans="1:8" ht="12.75" customHeight="1" x14ac:dyDescent="0.2">
      <c r="A60" s="6" t="s">
        <v>53</v>
      </c>
      <c r="B60" s="4">
        <v>4526</v>
      </c>
      <c r="C60" s="4">
        <v>46725</v>
      </c>
      <c r="D60" s="4">
        <v>10768</v>
      </c>
      <c r="E60" s="4">
        <v>140</v>
      </c>
      <c r="F60" s="4">
        <v>0</v>
      </c>
      <c r="G60" s="4">
        <f t="shared" si="1"/>
        <v>62159</v>
      </c>
      <c r="H60" s="1"/>
    </row>
    <row r="61" spans="1:8" ht="12.75" customHeight="1" x14ac:dyDescent="0.2">
      <c r="A61" s="6" t="s">
        <v>54</v>
      </c>
      <c r="B61" s="4">
        <v>876</v>
      </c>
      <c r="C61" s="4">
        <v>50375</v>
      </c>
      <c r="D61" s="4">
        <v>10768</v>
      </c>
      <c r="E61" s="4">
        <v>140</v>
      </c>
      <c r="F61" s="4">
        <v>0</v>
      </c>
      <c r="G61" s="4">
        <f t="shared" ref="G61:G85" si="2">SUM(B61:F61)</f>
        <v>62159</v>
      </c>
      <c r="H61" s="1"/>
    </row>
    <row r="62" spans="1:8" ht="12.75" customHeight="1" x14ac:dyDescent="0.2">
      <c r="A62" s="6" t="s">
        <v>55</v>
      </c>
      <c r="B62" s="4">
        <v>4510</v>
      </c>
      <c r="C62" s="4">
        <v>46741</v>
      </c>
      <c r="D62" s="4">
        <v>10768</v>
      </c>
      <c r="E62" s="4">
        <v>140</v>
      </c>
      <c r="F62" s="4">
        <v>0</v>
      </c>
      <c r="G62" s="4">
        <f t="shared" si="2"/>
        <v>62159</v>
      </c>
      <c r="H62" s="1"/>
    </row>
    <row r="63" spans="1:8" ht="12.75" customHeight="1" x14ac:dyDescent="0.2">
      <c r="A63" s="6" t="s">
        <v>56</v>
      </c>
      <c r="B63" s="4">
        <v>10985</v>
      </c>
      <c r="C63" s="4">
        <v>40266</v>
      </c>
      <c r="D63" s="4">
        <v>10768</v>
      </c>
      <c r="E63" s="4">
        <v>140</v>
      </c>
      <c r="F63" s="4">
        <v>0</v>
      </c>
      <c r="G63" s="4">
        <f t="shared" si="2"/>
        <v>62159</v>
      </c>
      <c r="H63" s="1"/>
    </row>
    <row r="64" spans="1:8" ht="12.75" customHeight="1" x14ac:dyDescent="0.2">
      <c r="A64" s="6" t="s">
        <v>45</v>
      </c>
      <c r="B64" s="4">
        <v>10251</v>
      </c>
      <c r="C64" s="4">
        <v>41000</v>
      </c>
      <c r="D64" s="4">
        <v>10768</v>
      </c>
      <c r="E64" s="4">
        <v>140</v>
      </c>
      <c r="F64" s="4">
        <v>0</v>
      </c>
      <c r="G64" s="4">
        <f t="shared" si="2"/>
        <v>62159</v>
      </c>
      <c r="H64" s="1"/>
    </row>
    <row r="65" spans="1:7" ht="12.75" x14ac:dyDescent="0.2">
      <c r="A65" s="17" t="s">
        <v>17</v>
      </c>
      <c r="B65" s="4"/>
      <c r="C65" s="4"/>
      <c r="D65" s="4"/>
      <c r="E65" s="4"/>
      <c r="F65" s="4"/>
      <c r="G65" s="4"/>
    </row>
    <row r="66" spans="1:7" ht="12.75" x14ac:dyDescent="0.2">
      <c r="A66" s="6" t="s">
        <v>46</v>
      </c>
      <c r="B66" s="4">
        <v>5751</v>
      </c>
      <c r="C66" s="4">
        <v>45500</v>
      </c>
      <c r="D66" s="4">
        <v>10768</v>
      </c>
      <c r="E66" s="4">
        <v>140</v>
      </c>
      <c r="F66" s="4">
        <v>0</v>
      </c>
      <c r="G66" s="4">
        <f t="shared" si="2"/>
        <v>62159</v>
      </c>
    </row>
    <row r="67" spans="1:7" ht="12.75" x14ac:dyDescent="0.2">
      <c r="A67" s="6" t="s">
        <v>47</v>
      </c>
      <c r="B67" s="4">
        <v>10251</v>
      </c>
      <c r="C67" s="4">
        <v>41000</v>
      </c>
      <c r="D67" s="4">
        <v>10768</v>
      </c>
      <c r="E67" s="4">
        <v>140</v>
      </c>
      <c r="F67" s="4">
        <v>0</v>
      </c>
      <c r="G67" s="4">
        <f>SUM(B67:F67)</f>
        <v>62159</v>
      </c>
    </row>
    <row r="68" spans="1:7" ht="12.75" x14ac:dyDescent="0.2">
      <c r="A68" s="6" t="s">
        <v>48</v>
      </c>
      <c r="B68" s="4">
        <v>2051</v>
      </c>
      <c r="C68" s="4">
        <v>49200</v>
      </c>
      <c r="D68" s="4">
        <v>10768</v>
      </c>
      <c r="E68" s="4">
        <v>140</v>
      </c>
      <c r="F68" s="4">
        <v>0</v>
      </c>
      <c r="G68" s="4">
        <f t="shared" si="2"/>
        <v>62159</v>
      </c>
    </row>
    <row r="69" spans="1:7" ht="12.75" x14ac:dyDescent="0.2">
      <c r="A69" s="6" t="s">
        <v>49</v>
      </c>
      <c r="B69" s="4">
        <v>1000</v>
      </c>
      <c r="C69" s="4">
        <v>50251</v>
      </c>
      <c r="D69" s="4">
        <v>10768</v>
      </c>
      <c r="E69" s="4">
        <v>140</v>
      </c>
      <c r="F69" s="4">
        <v>0</v>
      </c>
      <c r="G69" s="4">
        <f t="shared" si="2"/>
        <v>62159</v>
      </c>
    </row>
    <row r="70" spans="1:7" ht="12.75" x14ac:dyDescent="0.2">
      <c r="A70" s="6" t="s">
        <v>50</v>
      </c>
      <c r="B70" s="4">
        <v>16000</v>
      </c>
      <c r="C70" s="4">
        <v>35255</v>
      </c>
      <c r="D70" s="4">
        <v>10768</v>
      </c>
      <c r="E70" s="4">
        <v>136</v>
      </c>
      <c r="F70" s="4">
        <v>0</v>
      </c>
      <c r="G70" s="4">
        <f t="shared" si="2"/>
        <v>62159</v>
      </c>
    </row>
    <row r="71" spans="1:7" ht="12.75" x14ac:dyDescent="0.2">
      <c r="A71" s="6" t="s">
        <v>51</v>
      </c>
      <c r="B71" s="4">
        <v>4866</v>
      </c>
      <c r="C71" s="4">
        <v>45789</v>
      </c>
      <c r="D71" s="4">
        <v>11368</v>
      </c>
      <c r="E71" s="4">
        <v>136</v>
      </c>
      <c r="F71" s="4">
        <v>0</v>
      </c>
      <c r="G71" s="4">
        <f t="shared" si="2"/>
        <v>62159</v>
      </c>
    </row>
    <row r="72" spans="1:7" ht="12.75" x14ac:dyDescent="0.2">
      <c r="A72" s="6" t="s">
        <v>52</v>
      </c>
      <c r="B72" s="4">
        <v>566</v>
      </c>
      <c r="C72" s="4">
        <v>47514</v>
      </c>
      <c r="D72" s="4">
        <v>13943</v>
      </c>
      <c r="E72" s="4">
        <v>136</v>
      </c>
      <c r="F72" s="4">
        <v>0</v>
      </c>
      <c r="G72" s="4">
        <f t="shared" si="2"/>
        <v>62159</v>
      </c>
    </row>
    <row r="73" spans="1:7" ht="12.75" x14ac:dyDescent="0.2">
      <c r="A73" s="6" t="s">
        <v>53</v>
      </c>
      <c r="B73" s="4">
        <v>15080</v>
      </c>
      <c r="C73" s="4">
        <v>34000</v>
      </c>
      <c r="D73" s="4">
        <v>12943</v>
      </c>
      <c r="E73" s="4">
        <v>136</v>
      </c>
      <c r="F73" s="4">
        <v>0</v>
      </c>
      <c r="G73" s="4">
        <f t="shared" si="2"/>
        <v>62159</v>
      </c>
    </row>
    <row r="74" spans="1:7" ht="12.75" x14ac:dyDescent="0.2">
      <c r="A74" s="6" t="s">
        <v>54</v>
      </c>
      <c r="B74" s="4">
        <v>5280</v>
      </c>
      <c r="C74" s="4">
        <v>43800</v>
      </c>
      <c r="D74" s="4">
        <v>12942</v>
      </c>
      <c r="E74" s="4">
        <v>136</v>
      </c>
      <c r="F74" s="4">
        <v>0</v>
      </c>
      <c r="G74" s="4">
        <f>SUM(B74:F74)</f>
        <v>62158</v>
      </c>
    </row>
    <row r="75" spans="1:7" ht="12.75" x14ac:dyDescent="0.2">
      <c r="A75" s="6" t="s">
        <v>55</v>
      </c>
      <c r="B75" s="4">
        <v>6780</v>
      </c>
      <c r="C75" s="4">
        <v>42300</v>
      </c>
      <c r="D75" s="4">
        <v>12942</v>
      </c>
      <c r="E75" s="4">
        <v>136</v>
      </c>
      <c r="F75" s="4">
        <v>0</v>
      </c>
      <c r="G75" s="4">
        <f t="shared" si="2"/>
        <v>62158</v>
      </c>
    </row>
    <row r="76" spans="1:7" ht="12.75" x14ac:dyDescent="0.2">
      <c r="A76" s="6" t="s">
        <v>56</v>
      </c>
      <c r="B76" s="4">
        <v>11980</v>
      </c>
      <c r="C76" s="4">
        <v>37100</v>
      </c>
      <c r="D76" s="4">
        <v>12942</v>
      </c>
      <c r="E76" s="4">
        <v>136</v>
      </c>
      <c r="F76" s="4">
        <v>0</v>
      </c>
      <c r="G76" s="4">
        <f t="shared" si="2"/>
        <v>62158</v>
      </c>
    </row>
    <row r="77" spans="1:7" ht="12.75" x14ac:dyDescent="0.2">
      <c r="A77" s="6" t="s">
        <v>45</v>
      </c>
      <c r="B77" s="4">
        <v>13180</v>
      </c>
      <c r="C77" s="4">
        <v>35900</v>
      </c>
      <c r="D77" s="4">
        <v>12942</v>
      </c>
      <c r="E77" s="4">
        <v>136</v>
      </c>
      <c r="F77" s="4">
        <v>0</v>
      </c>
      <c r="G77" s="4">
        <f t="shared" si="2"/>
        <v>62158</v>
      </c>
    </row>
    <row r="78" spans="1:7" ht="15.75" customHeight="1" x14ac:dyDescent="0.2">
      <c r="A78" s="17" t="s">
        <v>18</v>
      </c>
      <c r="B78" s="4"/>
      <c r="C78" s="4"/>
      <c r="D78" s="4"/>
      <c r="E78" s="4"/>
      <c r="F78" s="4"/>
      <c r="G78" s="4"/>
    </row>
    <row r="79" spans="1:7" ht="12.75" x14ac:dyDescent="0.2">
      <c r="A79" s="6" t="s">
        <v>46</v>
      </c>
      <c r="B79" s="4">
        <v>11980</v>
      </c>
      <c r="C79" s="4">
        <v>37100</v>
      </c>
      <c r="D79" s="4">
        <v>12942</v>
      </c>
      <c r="E79" s="4">
        <v>136</v>
      </c>
      <c r="F79" s="4">
        <v>0</v>
      </c>
      <c r="G79" s="4">
        <f t="shared" si="2"/>
        <v>62158</v>
      </c>
    </row>
    <row r="80" spans="1:7" ht="12.75" x14ac:dyDescent="0.2">
      <c r="A80" s="6" t="s">
        <v>47</v>
      </c>
      <c r="B80" s="4">
        <v>3980</v>
      </c>
      <c r="C80" s="4">
        <v>45100</v>
      </c>
      <c r="D80" s="4">
        <v>12942</v>
      </c>
      <c r="E80" s="4">
        <v>136</v>
      </c>
      <c r="F80" s="4">
        <v>0</v>
      </c>
      <c r="G80" s="4">
        <f t="shared" si="2"/>
        <v>62158</v>
      </c>
    </row>
    <row r="81" spans="1:7" ht="12.75" x14ac:dyDescent="0.2">
      <c r="A81" s="6" t="s">
        <v>48</v>
      </c>
      <c r="B81" s="4">
        <v>0</v>
      </c>
      <c r="C81" s="4">
        <v>49080</v>
      </c>
      <c r="D81" s="4">
        <v>12942</v>
      </c>
      <c r="E81" s="4">
        <v>136</v>
      </c>
      <c r="F81" s="4">
        <v>0</v>
      </c>
      <c r="G81" s="4">
        <f t="shared" si="2"/>
        <v>62158</v>
      </c>
    </row>
    <row r="82" spans="1:7" ht="12.75" x14ac:dyDescent="0.2">
      <c r="A82" s="6" t="s">
        <v>49</v>
      </c>
      <c r="B82" s="4">
        <v>0</v>
      </c>
      <c r="C82" s="4">
        <v>49680</v>
      </c>
      <c r="D82" s="4">
        <v>12342</v>
      </c>
      <c r="E82" s="4">
        <v>136</v>
      </c>
      <c r="F82" s="4">
        <v>0</v>
      </c>
      <c r="G82" s="4">
        <f t="shared" si="2"/>
        <v>62158</v>
      </c>
    </row>
    <row r="83" spans="1:7" ht="12.75" x14ac:dyDescent="0.2">
      <c r="A83" s="6" t="s">
        <v>50</v>
      </c>
      <c r="B83" s="4">
        <v>3014</v>
      </c>
      <c r="C83" s="4">
        <v>46666</v>
      </c>
      <c r="D83" s="4">
        <v>12342</v>
      </c>
      <c r="E83" s="4">
        <v>136</v>
      </c>
      <c r="F83" s="4">
        <v>0</v>
      </c>
      <c r="G83" s="4">
        <f t="shared" si="2"/>
        <v>62158</v>
      </c>
    </row>
    <row r="84" spans="1:7" ht="12.75" x14ac:dyDescent="0.2">
      <c r="A84" s="6" t="s">
        <v>51</v>
      </c>
      <c r="B84" s="4">
        <v>0</v>
      </c>
      <c r="C84" s="4">
        <v>49680</v>
      </c>
      <c r="D84" s="4">
        <v>12342</v>
      </c>
      <c r="E84" s="4">
        <v>136</v>
      </c>
      <c r="F84" s="4">
        <v>0</v>
      </c>
      <c r="G84" s="4">
        <f t="shared" si="2"/>
        <v>62158</v>
      </c>
    </row>
    <row r="85" spans="1:7" ht="12.75" x14ac:dyDescent="0.2">
      <c r="A85" s="6" t="s">
        <v>52</v>
      </c>
      <c r="B85" s="4">
        <v>0</v>
      </c>
      <c r="C85" s="4">
        <v>49680</v>
      </c>
      <c r="D85" s="4">
        <v>12342</v>
      </c>
      <c r="E85" s="4">
        <v>136</v>
      </c>
      <c r="F85" s="4">
        <v>0</v>
      </c>
      <c r="G85" s="4">
        <f t="shared" si="2"/>
        <v>62158</v>
      </c>
    </row>
    <row r="86" spans="1:7" ht="12.75" x14ac:dyDescent="0.2">
      <c r="A86" s="6" t="s">
        <v>53</v>
      </c>
      <c r="B86" s="4">
        <v>1500</v>
      </c>
      <c r="C86" s="4">
        <v>48180</v>
      </c>
      <c r="D86" s="4">
        <v>12342</v>
      </c>
      <c r="E86" s="4">
        <v>136</v>
      </c>
      <c r="F86" s="4">
        <v>0</v>
      </c>
      <c r="G86" s="4">
        <f t="shared" ref="G86:G141" si="3">SUM(B86:F86)</f>
        <v>62158</v>
      </c>
    </row>
    <row r="87" spans="1:7" ht="12.75" x14ac:dyDescent="0.2">
      <c r="A87" s="6" t="s">
        <v>54</v>
      </c>
      <c r="B87" s="4">
        <v>3166</v>
      </c>
      <c r="C87" s="4">
        <v>46514</v>
      </c>
      <c r="D87" s="4">
        <v>12342</v>
      </c>
      <c r="E87" s="4">
        <v>136</v>
      </c>
      <c r="F87" s="4">
        <v>0</v>
      </c>
      <c r="G87" s="4">
        <f t="shared" si="3"/>
        <v>62158</v>
      </c>
    </row>
    <row r="88" spans="1:7" ht="12.75" x14ac:dyDescent="0.2">
      <c r="A88" s="6" t="s">
        <v>55</v>
      </c>
      <c r="B88" s="4">
        <v>3666</v>
      </c>
      <c r="C88" s="4">
        <v>46014</v>
      </c>
      <c r="D88" s="4">
        <v>12342</v>
      </c>
      <c r="E88" s="4">
        <v>136</v>
      </c>
      <c r="F88" s="4">
        <v>0</v>
      </c>
      <c r="G88" s="4">
        <f t="shared" si="3"/>
        <v>62158</v>
      </c>
    </row>
    <row r="89" spans="1:7" ht="12.75" x14ac:dyDescent="0.2">
      <c r="A89" s="6" t="s">
        <v>56</v>
      </c>
      <c r="B89" s="4">
        <v>12180</v>
      </c>
      <c r="C89" s="4">
        <v>37500</v>
      </c>
      <c r="D89" s="4">
        <v>12342</v>
      </c>
      <c r="E89" s="4">
        <v>136</v>
      </c>
      <c r="F89" s="4">
        <v>0</v>
      </c>
      <c r="G89" s="4">
        <f t="shared" si="3"/>
        <v>62158</v>
      </c>
    </row>
    <row r="90" spans="1:7" ht="12.75" x14ac:dyDescent="0.2">
      <c r="A90" s="6" t="s">
        <v>45</v>
      </c>
      <c r="B90" s="4">
        <v>19680</v>
      </c>
      <c r="C90" s="4">
        <v>30000</v>
      </c>
      <c r="D90" s="4">
        <v>12342</v>
      </c>
      <c r="E90" s="4">
        <v>136</v>
      </c>
      <c r="F90" s="4">
        <v>0</v>
      </c>
      <c r="G90" s="4">
        <f t="shared" si="3"/>
        <v>62158</v>
      </c>
    </row>
    <row r="91" spans="1:7" ht="12.75" x14ac:dyDescent="0.2">
      <c r="A91" s="17" t="s">
        <v>19</v>
      </c>
      <c r="B91" s="4"/>
      <c r="C91" s="4"/>
      <c r="D91" s="4"/>
      <c r="E91" s="4"/>
      <c r="F91" s="4"/>
      <c r="G91" s="4"/>
    </row>
    <row r="92" spans="1:7" ht="12.75" x14ac:dyDescent="0.2">
      <c r="A92" s="6" t="s">
        <v>46</v>
      </c>
      <c r="B92" s="4">
        <v>2080</v>
      </c>
      <c r="C92" s="4">
        <v>47600</v>
      </c>
      <c r="D92" s="4">
        <v>12342</v>
      </c>
      <c r="E92" s="4">
        <v>136</v>
      </c>
      <c r="F92" s="4">
        <v>0</v>
      </c>
      <c r="G92" s="4">
        <f t="shared" si="3"/>
        <v>62158</v>
      </c>
    </row>
    <row r="93" spans="1:7" ht="12.75" x14ac:dyDescent="0.2">
      <c r="A93" s="6" t="s">
        <v>47</v>
      </c>
      <c r="B93" s="4">
        <v>7580</v>
      </c>
      <c r="C93" s="4">
        <v>42100</v>
      </c>
      <c r="D93" s="4">
        <v>12342</v>
      </c>
      <c r="E93" s="4">
        <v>136</v>
      </c>
      <c r="F93" s="4">
        <v>0</v>
      </c>
      <c r="G93" s="4">
        <f t="shared" si="3"/>
        <v>62158</v>
      </c>
    </row>
    <row r="94" spans="1:7" ht="12.75" x14ac:dyDescent="0.2">
      <c r="A94" s="6" t="s">
        <v>48</v>
      </c>
      <c r="B94" s="4">
        <v>3572</v>
      </c>
      <c r="C94" s="4">
        <v>46100</v>
      </c>
      <c r="D94" s="4">
        <v>12350</v>
      </c>
      <c r="E94" s="4">
        <v>136</v>
      </c>
      <c r="F94" s="4">
        <v>0</v>
      </c>
      <c r="G94" s="4">
        <f t="shared" si="3"/>
        <v>62158</v>
      </c>
    </row>
    <row r="95" spans="1:7" ht="12.75" x14ac:dyDescent="0.2">
      <c r="A95" s="6" t="s">
        <v>49</v>
      </c>
      <c r="B95" s="4">
        <v>6572</v>
      </c>
      <c r="C95" s="4">
        <v>43100</v>
      </c>
      <c r="D95" s="4">
        <v>12486</v>
      </c>
      <c r="E95" s="4">
        <v>0</v>
      </c>
      <c r="F95" s="4">
        <v>0</v>
      </c>
      <c r="G95" s="4">
        <f t="shared" si="3"/>
        <v>62158</v>
      </c>
    </row>
    <row r="96" spans="1:7" ht="12.75" x14ac:dyDescent="0.2">
      <c r="A96" s="6" t="s">
        <v>50</v>
      </c>
      <c r="B96" s="4">
        <v>2163</v>
      </c>
      <c r="C96" s="4">
        <v>47500</v>
      </c>
      <c r="D96" s="4">
        <v>12350</v>
      </c>
      <c r="E96" s="4">
        <v>145</v>
      </c>
      <c r="F96" s="4">
        <v>0</v>
      </c>
      <c r="G96" s="4">
        <f t="shared" si="3"/>
        <v>62158</v>
      </c>
    </row>
    <row r="97" spans="1:7" ht="12.75" x14ac:dyDescent="0.2">
      <c r="A97" s="6" t="s">
        <v>51</v>
      </c>
      <c r="B97" s="4">
        <v>163</v>
      </c>
      <c r="C97" s="4">
        <v>49500</v>
      </c>
      <c r="D97" s="4">
        <v>12350</v>
      </c>
      <c r="E97" s="4">
        <v>145</v>
      </c>
      <c r="F97" s="4">
        <v>0</v>
      </c>
      <c r="G97" s="4">
        <f t="shared" si="3"/>
        <v>62158</v>
      </c>
    </row>
    <row r="98" spans="1:7" ht="12.75" x14ac:dyDescent="0.2">
      <c r="A98" s="6" t="s">
        <v>52</v>
      </c>
      <c r="B98" s="4">
        <v>1505</v>
      </c>
      <c r="C98" s="4">
        <v>48158</v>
      </c>
      <c r="D98" s="4">
        <v>12350</v>
      </c>
      <c r="E98" s="4">
        <v>145</v>
      </c>
      <c r="F98" s="4">
        <v>0</v>
      </c>
      <c r="G98" s="4">
        <f t="shared" si="3"/>
        <v>62158</v>
      </c>
    </row>
    <row r="99" spans="1:7" ht="12.75" x14ac:dyDescent="0.2">
      <c r="A99" s="6" t="s">
        <v>53</v>
      </c>
      <c r="B99" s="4">
        <v>0</v>
      </c>
      <c r="C99" s="4">
        <v>49663</v>
      </c>
      <c r="D99" s="4">
        <v>12350</v>
      </c>
      <c r="E99" s="4">
        <v>145</v>
      </c>
      <c r="F99" s="4">
        <v>0</v>
      </c>
      <c r="G99" s="4">
        <f t="shared" si="3"/>
        <v>62158</v>
      </c>
    </row>
    <row r="100" spans="1:7" ht="12.75" x14ac:dyDescent="0.2">
      <c r="A100" s="6" t="s">
        <v>54</v>
      </c>
      <c r="B100" s="4">
        <v>1005</v>
      </c>
      <c r="C100" s="4">
        <v>48658</v>
      </c>
      <c r="D100" s="4">
        <v>12350</v>
      </c>
      <c r="E100" s="4">
        <v>145</v>
      </c>
      <c r="F100" s="4">
        <v>0</v>
      </c>
      <c r="G100" s="4">
        <f t="shared" si="3"/>
        <v>62158</v>
      </c>
    </row>
    <row r="101" spans="1:7" ht="12.75" x14ac:dyDescent="0.2">
      <c r="A101" s="6" t="s">
        <v>55</v>
      </c>
      <c r="B101" s="4">
        <v>5</v>
      </c>
      <c r="C101" s="4">
        <v>49658</v>
      </c>
      <c r="D101" s="4">
        <v>12350</v>
      </c>
      <c r="E101" s="4">
        <v>145</v>
      </c>
      <c r="F101" s="4">
        <v>0</v>
      </c>
      <c r="G101" s="4">
        <f t="shared" si="3"/>
        <v>62158</v>
      </c>
    </row>
    <row r="102" spans="1:7" ht="12.75" x14ac:dyDescent="0.2">
      <c r="A102" s="6" t="s">
        <v>56</v>
      </c>
      <c r="B102" s="4">
        <v>163</v>
      </c>
      <c r="C102" s="4">
        <v>49500</v>
      </c>
      <c r="D102" s="4">
        <v>12350</v>
      </c>
      <c r="E102" s="4">
        <v>145</v>
      </c>
      <c r="F102" s="4">
        <v>0</v>
      </c>
      <c r="G102" s="4">
        <f t="shared" si="3"/>
        <v>62158</v>
      </c>
    </row>
    <row r="103" spans="1:7" ht="12.75" x14ac:dyDescent="0.2">
      <c r="A103" s="6" t="s">
        <v>45</v>
      </c>
      <c r="B103" s="4">
        <v>3205</v>
      </c>
      <c r="C103" s="4">
        <v>46508</v>
      </c>
      <c r="D103" s="4">
        <v>12300</v>
      </c>
      <c r="E103" s="4">
        <v>145</v>
      </c>
      <c r="F103" s="4">
        <v>0</v>
      </c>
      <c r="G103" s="4">
        <f t="shared" si="3"/>
        <v>62158</v>
      </c>
    </row>
    <row r="104" spans="1:7" ht="12.75" x14ac:dyDescent="0.2">
      <c r="A104" s="17" t="s">
        <v>20</v>
      </c>
      <c r="B104" s="4"/>
      <c r="C104" s="4"/>
      <c r="D104" s="4"/>
      <c r="E104" s="4"/>
      <c r="F104" s="4"/>
      <c r="G104" s="4"/>
    </row>
    <row r="105" spans="1:7" ht="12.75" x14ac:dyDescent="0.2">
      <c r="A105" s="6" t="s">
        <v>46</v>
      </c>
      <c r="B105" s="4">
        <v>10705</v>
      </c>
      <c r="C105" s="4">
        <v>39008</v>
      </c>
      <c r="D105" s="4">
        <v>12300</v>
      </c>
      <c r="E105" s="4">
        <v>145</v>
      </c>
      <c r="F105" s="4">
        <v>0</v>
      </c>
      <c r="G105" s="4">
        <f t="shared" si="3"/>
        <v>62158</v>
      </c>
    </row>
    <row r="106" spans="1:7" ht="12.75" x14ac:dyDescent="0.2">
      <c r="A106" s="6" t="s">
        <v>47</v>
      </c>
      <c r="B106" s="4">
        <v>4505</v>
      </c>
      <c r="C106" s="4">
        <v>45208</v>
      </c>
      <c r="D106" s="4">
        <v>12300</v>
      </c>
      <c r="E106" s="4">
        <v>145</v>
      </c>
      <c r="F106" s="4">
        <v>0</v>
      </c>
      <c r="G106" s="4">
        <f t="shared" si="3"/>
        <v>62158</v>
      </c>
    </row>
    <row r="107" spans="1:7" ht="12.75" x14ac:dyDescent="0.2">
      <c r="A107" s="6" t="s">
        <v>48</v>
      </c>
      <c r="B107" s="4">
        <v>1513</v>
      </c>
      <c r="C107" s="4">
        <v>48200</v>
      </c>
      <c r="D107" s="4">
        <v>12300</v>
      </c>
      <c r="E107" s="4">
        <v>145</v>
      </c>
      <c r="F107" s="4">
        <v>0</v>
      </c>
      <c r="G107" s="4">
        <f t="shared" si="3"/>
        <v>62158</v>
      </c>
    </row>
    <row r="108" spans="1:7" ht="12.75" x14ac:dyDescent="0.2">
      <c r="A108" s="6" t="s">
        <v>49</v>
      </c>
      <c r="B108" s="4">
        <v>1499</v>
      </c>
      <c r="C108" s="4">
        <v>52402</v>
      </c>
      <c r="D108" s="4">
        <v>8112</v>
      </c>
      <c r="E108" s="4">
        <v>145</v>
      </c>
      <c r="F108" s="4">
        <v>0</v>
      </c>
      <c r="G108" s="4">
        <f t="shared" si="3"/>
        <v>62158</v>
      </c>
    </row>
    <row r="109" spans="1:7" ht="12.75" x14ac:dyDescent="0.2">
      <c r="A109" s="6" t="s">
        <v>50</v>
      </c>
      <c r="B109" s="4">
        <v>1519</v>
      </c>
      <c r="C109" s="4">
        <v>48008</v>
      </c>
      <c r="D109" s="4">
        <v>12492</v>
      </c>
      <c r="E109" s="4">
        <v>139</v>
      </c>
      <c r="F109" s="4">
        <v>0</v>
      </c>
      <c r="G109" s="4">
        <f t="shared" si="3"/>
        <v>62158</v>
      </c>
    </row>
    <row r="110" spans="1:7" ht="12.75" x14ac:dyDescent="0.2">
      <c r="A110" s="6" t="s">
        <v>51</v>
      </c>
      <c r="B110" s="4">
        <v>1711</v>
      </c>
      <c r="C110" s="4">
        <v>48008</v>
      </c>
      <c r="D110" s="4">
        <v>12300</v>
      </c>
      <c r="E110" s="4">
        <v>139</v>
      </c>
      <c r="F110" s="4">
        <v>0</v>
      </c>
      <c r="G110" s="4">
        <f t="shared" si="3"/>
        <v>62158</v>
      </c>
    </row>
    <row r="111" spans="1:7" ht="12.75" x14ac:dyDescent="0.2">
      <c r="A111" s="6" t="s">
        <v>52</v>
      </c>
      <c r="B111" s="4">
        <v>1508</v>
      </c>
      <c r="C111" s="4">
        <v>48211</v>
      </c>
      <c r="D111" s="4">
        <v>12300</v>
      </c>
      <c r="E111" s="4">
        <v>139</v>
      </c>
      <c r="F111" s="4">
        <v>0</v>
      </c>
      <c r="G111" s="4">
        <f t="shared" si="3"/>
        <v>62158</v>
      </c>
    </row>
    <row r="112" spans="1:7" ht="12.75" x14ac:dyDescent="0.2">
      <c r="A112" s="6" t="s">
        <v>53</v>
      </c>
      <c r="B112" s="4">
        <v>1508</v>
      </c>
      <c r="C112" s="4">
        <v>52750</v>
      </c>
      <c r="D112" s="4">
        <v>7900</v>
      </c>
      <c r="E112" s="4">
        <v>0</v>
      </c>
      <c r="F112" s="4">
        <v>0</v>
      </c>
      <c r="G112" s="4">
        <f t="shared" si="3"/>
        <v>62158</v>
      </c>
    </row>
    <row r="113" spans="1:7" ht="12.75" x14ac:dyDescent="0.2">
      <c r="A113" s="6" t="s">
        <v>54</v>
      </c>
      <c r="B113" s="4">
        <v>5280</v>
      </c>
      <c r="C113" s="4">
        <v>56550</v>
      </c>
      <c r="D113" s="4">
        <v>0</v>
      </c>
      <c r="E113" s="4">
        <v>139</v>
      </c>
      <c r="F113" s="4">
        <v>0</v>
      </c>
      <c r="G113" s="4">
        <f t="shared" si="3"/>
        <v>61969</v>
      </c>
    </row>
    <row r="114" spans="1:7" ht="12.75" x14ac:dyDescent="0.2">
      <c r="A114" s="6" t="s">
        <v>55</v>
      </c>
      <c r="B114" s="4">
        <v>14460</v>
      </c>
      <c r="C114" s="4">
        <v>47329</v>
      </c>
      <c r="D114" s="4">
        <v>118</v>
      </c>
      <c r="E114" s="4">
        <v>139</v>
      </c>
      <c r="F114" s="4">
        <v>0</v>
      </c>
      <c r="G114" s="4">
        <f t="shared" si="3"/>
        <v>62046</v>
      </c>
    </row>
    <row r="115" spans="1:7" ht="12.75" x14ac:dyDescent="0.2">
      <c r="A115" s="6" t="s">
        <v>56</v>
      </c>
      <c r="B115" s="4">
        <v>16616</v>
      </c>
      <c r="C115" s="4">
        <v>45173</v>
      </c>
      <c r="D115" s="4">
        <v>118</v>
      </c>
      <c r="E115" s="4">
        <v>139</v>
      </c>
      <c r="F115" s="4">
        <v>0</v>
      </c>
      <c r="G115" s="4">
        <f t="shared" si="3"/>
        <v>62046</v>
      </c>
    </row>
    <row r="116" spans="1:7" ht="12.75" x14ac:dyDescent="0.2">
      <c r="A116" s="6" t="s">
        <v>45</v>
      </c>
      <c r="B116" s="4">
        <v>24780</v>
      </c>
      <c r="C116" s="4">
        <v>37009</v>
      </c>
      <c r="D116" s="4">
        <v>118</v>
      </c>
      <c r="E116" s="4">
        <v>139</v>
      </c>
      <c r="F116" s="4">
        <v>0</v>
      </c>
      <c r="G116" s="4">
        <f t="shared" si="3"/>
        <v>62046</v>
      </c>
    </row>
    <row r="117" spans="1:7" ht="16.5" customHeight="1" x14ac:dyDescent="0.2">
      <c r="A117" s="17" t="s">
        <v>21</v>
      </c>
      <c r="B117" s="4"/>
      <c r="C117" s="4"/>
      <c r="D117" s="4"/>
      <c r="E117" s="4"/>
      <c r="F117" s="4"/>
      <c r="G117" s="4"/>
    </row>
    <row r="118" spans="1:7" ht="12.75" x14ac:dyDescent="0.2">
      <c r="A118" s="6" t="s">
        <v>46</v>
      </c>
      <c r="B118" s="4">
        <v>13425</v>
      </c>
      <c r="C118" s="4">
        <v>48607</v>
      </c>
      <c r="D118" s="4">
        <v>126</v>
      </c>
      <c r="E118" s="4">
        <v>0</v>
      </c>
      <c r="F118" s="4">
        <v>0</v>
      </c>
      <c r="G118" s="4">
        <f t="shared" si="3"/>
        <v>62158</v>
      </c>
    </row>
    <row r="119" spans="1:7" ht="12.75" x14ac:dyDescent="0.2">
      <c r="A119" s="6" t="s">
        <v>47</v>
      </c>
      <c r="B119" s="4">
        <v>15924</v>
      </c>
      <c r="C119" s="4">
        <v>46108</v>
      </c>
      <c r="D119" s="4">
        <v>126</v>
      </c>
      <c r="E119" s="4">
        <v>0</v>
      </c>
      <c r="F119" s="4">
        <v>0</v>
      </c>
      <c r="G119" s="4">
        <f t="shared" si="3"/>
        <v>62158</v>
      </c>
    </row>
    <row r="120" spans="1:7" ht="12.75" x14ac:dyDescent="0.2">
      <c r="A120" s="6" t="s">
        <v>48</v>
      </c>
      <c r="B120" s="4">
        <v>979</v>
      </c>
      <c r="C120" s="4">
        <v>61179</v>
      </c>
      <c r="D120" s="4">
        <v>0</v>
      </c>
      <c r="E120" s="4">
        <v>0</v>
      </c>
      <c r="F120" s="4">
        <v>0</v>
      </c>
      <c r="G120" s="4">
        <f t="shared" si="3"/>
        <v>62158</v>
      </c>
    </row>
    <row r="121" spans="1:7" ht="12.75" x14ac:dyDescent="0.2">
      <c r="A121" s="6" t="s">
        <v>49</v>
      </c>
      <c r="B121" s="4">
        <v>1629</v>
      </c>
      <c r="C121" s="4">
        <v>62529</v>
      </c>
      <c r="D121" s="4">
        <v>0</v>
      </c>
      <c r="E121" s="4">
        <v>0</v>
      </c>
      <c r="F121" s="4">
        <v>0</v>
      </c>
      <c r="G121" s="4">
        <f t="shared" si="3"/>
        <v>64158</v>
      </c>
    </row>
    <row r="122" spans="1:7" ht="12.75" x14ac:dyDescent="0.2">
      <c r="A122" s="6" t="s">
        <v>50</v>
      </c>
      <c r="B122" s="4">
        <v>612</v>
      </c>
      <c r="C122" s="4">
        <v>63546</v>
      </c>
      <c r="D122" s="4">
        <v>0</v>
      </c>
      <c r="E122" s="4">
        <v>0</v>
      </c>
      <c r="F122" s="4">
        <v>0</v>
      </c>
      <c r="G122" s="4">
        <f t="shared" si="3"/>
        <v>64158</v>
      </c>
    </row>
    <row r="123" spans="1:7" ht="12.75" x14ac:dyDescent="0.2">
      <c r="A123" s="6" t="s">
        <v>51</v>
      </c>
      <c r="B123" s="4">
        <v>506</v>
      </c>
      <c r="C123" s="4">
        <v>63508</v>
      </c>
      <c r="D123" s="4">
        <v>144</v>
      </c>
      <c r="E123" s="4">
        <v>0</v>
      </c>
      <c r="F123" s="4">
        <v>0</v>
      </c>
      <c r="G123" s="4">
        <f t="shared" si="3"/>
        <v>64158</v>
      </c>
    </row>
    <row r="124" spans="1:7" ht="12.75" x14ac:dyDescent="0.2">
      <c r="A124" s="6" t="s">
        <v>52</v>
      </c>
      <c r="B124" s="4">
        <v>500</v>
      </c>
      <c r="C124" s="4">
        <v>63514</v>
      </c>
      <c r="D124" s="4">
        <v>144</v>
      </c>
      <c r="E124" s="4">
        <v>0</v>
      </c>
      <c r="F124" s="4">
        <v>0</v>
      </c>
      <c r="G124" s="4">
        <f t="shared" si="3"/>
        <v>64158</v>
      </c>
    </row>
    <row r="125" spans="1:7" ht="12.75" x14ac:dyDescent="0.2">
      <c r="A125" s="6" t="s">
        <v>53</v>
      </c>
      <c r="B125" s="4">
        <v>4478</v>
      </c>
      <c r="C125" s="4">
        <v>59536</v>
      </c>
      <c r="D125" s="4">
        <v>144</v>
      </c>
      <c r="E125" s="4">
        <v>0</v>
      </c>
      <c r="F125" s="4">
        <v>0</v>
      </c>
      <c r="G125" s="4">
        <f t="shared" si="3"/>
        <v>64158</v>
      </c>
    </row>
    <row r="126" spans="1:7" ht="12.75" x14ac:dyDescent="0.2">
      <c r="A126" s="6" t="s">
        <v>54</v>
      </c>
      <c r="B126" s="4">
        <v>423</v>
      </c>
      <c r="C126" s="4">
        <v>63597</v>
      </c>
      <c r="D126" s="4">
        <v>138</v>
      </c>
      <c r="E126" s="4">
        <v>0</v>
      </c>
      <c r="F126" s="4">
        <v>0</v>
      </c>
      <c r="G126" s="4">
        <f t="shared" si="3"/>
        <v>64158</v>
      </c>
    </row>
    <row r="127" spans="1:7" ht="12.75" x14ac:dyDescent="0.2">
      <c r="A127" s="6" t="s">
        <v>55</v>
      </c>
      <c r="B127" s="4">
        <v>6805</v>
      </c>
      <c r="C127" s="4">
        <v>57215</v>
      </c>
      <c r="D127" s="4">
        <v>138</v>
      </c>
      <c r="E127" s="4">
        <v>0</v>
      </c>
      <c r="F127" s="4">
        <v>0</v>
      </c>
      <c r="G127" s="4">
        <f t="shared" si="3"/>
        <v>64158</v>
      </c>
    </row>
    <row r="128" spans="1:7" ht="12.75" x14ac:dyDescent="0.2">
      <c r="A128" s="6" t="s">
        <v>56</v>
      </c>
      <c r="B128" s="4">
        <v>18251</v>
      </c>
      <c r="C128" s="4">
        <v>45733</v>
      </c>
      <c r="D128" s="4">
        <v>144</v>
      </c>
      <c r="E128" s="4">
        <v>0</v>
      </c>
      <c r="F128" s="4">
        <v>0</v>
      </c>
      <c r="G128" s="4">
        <f t="shared" si="3"/>
        <v>64128</v>
      </c>
    </row>
    <row r="129" spans="1:7" ht="12.75" x14ac:dyDescent="0.2">
      <c r="A129" s="6" t="s">
        <v>45</v>
      </c>
      <c r="B129" s="4">
        <v>2964</v>
      </c>
      <c r="C129" s="4">
        <v>61050</v>
      </c>
      <c r="D129" s="4">
        <v>138</v>
      </c>
      <c r="E129" s="4">
        <v>0</v>
      </c>
      <c r="F129" s="4">
        <v>0</v>
      </c>
      <c r="G129" s="4">
        <f t="shared" si="3"/>
        <v>64152</v>
      </c>
    </row>
    <row r="130" spans="1:7" ht="12.75" x14ac:dyDescent="0.2">
      <c r="A130" s="17" t="s">
        <v>22</v>
      </c>
      <c r="B130" s="4"/>
      <c r="C130" s="4"/>
      <c r="D130" s="4"/>
      <c r="E130" s="4"/>
      <c r="F130" s="4"/>
      <c r="G130" s="4"/>
    </row>
    <row r="131" spans="1:7" ht="12.75" x14ac:dyDescent="0.2">
      <c r="A131" s="6" t="s">
        <v>46</v>
      </c>
      <c r="B131" s="4">
        <v>3500</v>
      </c>
      <c r="C131" s="4">
        <v>60514</v>
      </c>
      <c r="D131" s="4">
        <v>0</v>
      </c>
      <c r="E131" s="4">
        <v>144</v>
      </c>
      <c r="F131" s="4">
        <v>0</v>
      </c>
      <c r="G131" s="4">
        <f t="shared" si="3"/>
        <v>64158</v>
      </c>
    </row>
    <row r="132" spans="1:7" ht="12.75" x14ac:dyDescent="0.2">
      <c r="A132" s="6" t="s">
        <v>47</v>
      </c>
      <c r="B132" s="4">
        <v>0</v>
      </c>
      <c r="C132" s="4">
        <v>64014</v>
      </c>
      <c r="D132" s="4">
        <v>0</v>
      </c>
      <c r="E132" s="4">
        <v>144</v>
      </c>
      <c r="F132" s="4">
        <v>0</v>
      </c>
      <c r="G132" s="4">
        <f t="shared" si="3"/>
        <v>64158</v>
      </c>
    </row>
    <row r="133" spans="1:7" ht="12.75" x14ac:dyDescent="0.2">
      <c r="A133" s="6" t="s">
        <v>48</v>
      </c>
      <c r="B133" s="4">
        <v>10764</v>
      </c>
      <c r="C133" s="4">
        <v>53050</v>
      </c>
      <c r="D133" s="4">
        <v>0</v>
      </c>
      <c r="E133" s="4">
        <v>144</v>
      </c>
      <c r="F133" s="4">
        <v>200</v>
      </c>
      <c r="G133" s="4">
        <f t="shared" si="3"/>
        <v>64158</v>
      </c>
    </row>
    <row r="134" spans="1:7" ht="12.75" x14ac:dyDescent="0.2">
      <c r="A134" s="6" t="s">
        <v>49</v>
      </c>
      <c r="B134" s="4">
        <v>3863</v>
      </c>
      <c r="C134" s="4">
        <f>(8300+21500+22151+8000)</f>
        <v>59951</v>
      </c>
      <c r="D134" s="4">
        <v>0</v>
      </c>
      <c r="E134" s="4">
        <v>144</v>
      </c>
      <c r="F134" s="4">
        <v>200</v>
      </c>
      <c r="G134" s="4">
        <f t="shared" si="3"/>
        <v>64158</v>
      </c>
    </row>
    <row r="135" spans="1:7" ht="12.75" x14ac:dyDescent="0.2">
      <c r="A135" s="6" t="s">
        <v>50</v>
      </c>
      <c r="B135" s="4">
        <v>5149</v>
      </c>
      <c r="C135" s="4">
        <f>(9300+24500+19864+5000)</f>
        <v>58664</v>
      </c>
      <c r="D135" s="4">
        <v>1</v>
      </c>
      <c r="E135" s="4">
        <v>144</v>
      </c>
      <c r="F135" s="4">
        <v>200</v>
      </c>
      <c r="G135" s="4">
        <f t="shared" si="3"/>
        <v>64158</v>
      </c>
    </row>
    <row r="136" spans="1:7" ht="12.75" x14ac:dyDescent="0.2">
      <c r="A136" s="6" t="s">
        <v>51</v>
      </c>
      <c r="B136" s="4">
        <v>1002</v>
      </c>
      <c r="C136" s="4">
        <f>(6300+24649+27800+4000)</f>
        <v>62749</v>
      </c>
      <c r="D136" s="4">
        <v>1</v>
      </c>
      <c r="E136" s="4">
        <v>156</v>
      </c>
      <c r="F136" s="4">
        <v>250</v>
      </c>
      <c r="G136" s="4">
        <f t="shared" si="3"/>
        <v>64158</v>
      </c>
    </row>
    <row r="137" spans="1:7" ht="12.75" x14ac:dyDescent="0.2">
      <c r="A137" s="6" t="s">
        <v>52</v>
      </c>
      <c r="B137" s="4">
        <v>15902</v>
      </c>
      <c r="C137" s="4">
        <f>(7000+21149+19700)</f>
        <v>47849</v>
      </c>
      <c r="D137" s="4">
        <v>1</v>
      </c>
      <c r="E137" s="4">
        <v>156</v>
      </c>
      <c r="F137" s="4">
        <v>250</v>
      </c>
      <c r="G137" s="4">
        <f t="shared" si="3"/>
        <v>64158</v>
      </c>
    </row>
    <row r="138" spans="1:7" ht="12.75" x14ac:dyDescent="0.2">
      <c r="A138" s="6" t="s">
        <v>53</v>
      </c>
      <c r="B138" s="4">
        <v>9516</v>
      </c>
      <c r="C138" s="4">
        <v>54200</v>
      </c>
      <c r="D138" s="4">
        <v>0</v>
      </c>
      <c r="E138" s="4">
        <v>156</v>
      </c>
      <c r="F138" s="4">
        <v>286</v>
      </c>
      <c r="G138" s="4">
        <f t="shared" si="3"/>
        <v>64158</v>
      </c>
    </row>
    <row r="139" spans="1:7" ht="12.75" x14ac:dyDescent="0.2">
      <c r="A139" s="6" t="s">
        <v>54</v>
      </c>
      <c r="B139" s="4">
        <v>6403</v>
      </c>
      <c r="C139" s="4">
        <v>57350</v>
      </c>
      <c r="D139" s="4">
        <v>0</v>
      </c>
      <c r="E139" s="4">
        <v>155</v>
      </c>
      <c r="F139" s="4">
        <v>250</v>
      </c>
      <c r="G139" s="4">
        <f>SUM(B139:F139)</f>
        <v>64158</v>
      </c>
    </row>
    <row r="140" spans="1:7" ht="12.75" x14ac:dyDescent="0.2">
      <c r="A140" s="6" t="s">
        <v>55</v>
      </c>
      <c r="B140" s="4">
        <v>16516</v>
      </c>
      <c r="C140" s="4">
        <v>47200</v>
      </c>
      <c r="D140" s="4">
        <v>0</v>
      </c>
      <c r="E140" s="4">
        <v>156</v>
      </c>
      <c r="F140" s="4">
        <v>286</v>
      </c>
      <c r="G140" s="4">
        <f t="shared" si="3"/>
        <v>64158</v>
      </c>
    </row>
    <row r="141" spans="1:7" ht="12.75" x14ac:dyDescent="0.2">
      <c r="A141" s="6" t="s">
        <v>56</v>
      </c>
      <c r="B141" s="4">
        <v>12516</v>
      </c>
      <c r="C141" s="4">
        <v>51200</v>
      </c>
      <c r="D141" s="4">
        <v>0</v>
      </c>
      <c r="E141" s="4">
        <v>156</v>
      </c>
      <c r="F141" s="4">
        <v>286</v>
      </c>
      <c r="G141" s="4">
        <f t="shared" si="3"/>
        <v>64158</v>
      </c>
    </row>
    <row r="142" spans="1:7" ht="12.75" x14ac:dyDescent="0.2">
      <c r="A142" s="6" t="s">
        <v>45</v>
      </c>
      <c r="B142" s="4">
        <v>14590</v>
      </c>
      <c r="C142" s="4">
        <v>49100</v>
      </c>
      <c r="D142" s="4">
        <v>0</v>
      </c>
      <c r="E142" s="4">
        <v>156</v>
      </c>
      <c r="F142" s="4">
        <v>312</v>
      </c>
      <c r="G142" s="4">
        <f>SUM(B142:F142)</f>
        <v>64158</v>
      </c>
    </row>
    <row r="143" spans="1:7" ht="12.75" x14ac:dyDescent="0.2">
      <c r="A143" s="17" t="s">
        <v>23</v>
      </c>
      <c r="B143" s="4"/>
      <c r="C143" s="4"/>
      <c r="D143" s="4"/>
      <c r="E143" s="4"/>
      <c r="F143" s="4"/>
      <c r="G143" s="4"/>
    </row>
    <row r="144" spans="1:7" ht="12.75" x14ac:dyDescent="0.2">
      <c r="A144" s="6" t="s">
        <v>46</v>
      </c>
      <c r="B144" s="4">
        <v>8090</v>
      </c>
      <c r="C144" s="4">
        <v>55600</v>
      </c>
      <c r="D144" s="4">
        <v>156</v>
      </c>
      <c r="E144" s="4">
        <v>0</v>
      </c>
      <c r="F144" s="4">
        <v>312</v>
      </c>
      <c r="G144" s="4">
        <f>SUM(B144:F144)</f>
        <v>64158</v>
      </c>
    </row>
    <row r="145" spans="1:7" ht="12.75" x14ac:dyDescent="0.2">
      <c r="A145" s="6" t="s">
        <v>47</v>
      </c>
      <c r="B145" s="4">
        <v>21032</v>
      </c>
      <c r="C145" s="4">
        <v>48500</v>
      </c>
      <c r="D145" s="4">
        <v>156</v>
      </c>
      <c r="E145" s="4">
        <v>0</v>
      </c>
      <c r="F145" s="4">
        <v>312</v>
      </c>
      <c r="G145" s="4">
        <f t="shared" ref="G145:G154" si="4">SUM(B145:F145)</f>
        <v>70000</v>
      </c>
    </row>
    <row r="146" spans="1:7" ht="12.75" x14ac:dyDescent="0.2">
      <c r="A146" s="6" t="s">
        <v>48</v>
      </c>
      <c r="B146" s="4">
        <v>24003</v>
      </c>
      <c r="C146" s="4">
        <v>45491</v>
      </c>
      <c r="D146" s="4">
        <v>184</v>
      </c>
      <c r="E146" s="4">
        <v>0</v>
      </c>
      <c r="F146" s="4">
        <v>322</v>
      </c>
      <c r="G146" s="4">
        <f t="shared" si="4"/>
        <v>70000</v>
      </c>
    </row>
    <row r="147" spans="1:7" ht="12.75" x14ac:dyDescent="0.2">
      <c r="A147" s="6" t="s">
        <v>49</v>
      </c>
      <c r="B147" s="4">
        <v>23903</v>
      </c>
      <c r="C147" s="4">
        <v>45591</v>
      </c>
      <c r="D147" s="4">
        <v>184</v>
      </c>
      <c r="E147" s="4">
        <v>0</v>
      </c>
      <c r="F147" s="4">
        <v>322</v>
      </c>
      <c r="G147" s="4">
        <f t="shared" si="4"/>
        <v>70000</v>
      </c>
    </row>
    <row r="148" spans="1:7" ht="12.75" x14ac:dyDescent="0.2">
      <c r="A148" s="6" t="s">
        <v>50</v>
      </c>
      <c r="B148" s="4">
        <v>15902</v>
      </c>
      <c r="C148" s="4">
        <v>53592</v>
      </c>
      <c r="D148" s="4">
        <v>184</v>
      </c>
      <c r="E148" s="4">
        <v>0</v>
      </c>
      <c r="F148" s="4">
        <v>322</v>
      </c>
      <c r="G148" s="4">
        <f t="shared" si="4"/>
        <v>70000</v>
      </c>
    </row>
    <row r="149" spans="1:7" ht="12.75" x14ac:dyDescent="0.2">
      <c r="A149" s="6" t="s">
        <v>51</v>
      </c>
      <c r="B149" s="4">
        <v>9271</v>
      </c>
      <c r="C149" s="4">
        <v>60392</v>
      </c>
      <c r="D149" s="4">
        <v>0</v>
      </c>
      <c r="E149" s="4">
        <v>0</v>
      </c>
      <c r="F149" s="4">
        <v>337</v>
      </c>
      <c r="G149" s="4">
        <f t="shared" si="4"/>
        <v>70000</v>
      </c>
    </row>
    <row r="150" spans="1:7" ht="12.75" x14ac:dyDescent="0.2">
      <c r="A150" s="6" t="s">
        <v>52</v>
      </c>
      <c r="B150" s="4">
        <v>13371</v>
      </c>
      <c r="C150" s="4">
        <v>56292</v>
      </c>
      <c r="D150" s="4">
        <v>0</v>
      </c>
      <c r="E150" s="4">
        <v>0</v>
      </c>
      <c r="F150" s="4">
        <v>337</v>
      </c>
      <c r="G150" s="4">
        <f>SUM(B150:F150)</f>
        <v>70000</v>
      </c>
    </row>
    <row r="151" spans="1:7" ht="12.75" x14ac:dyDescent="0.2">
      <c r="A151" s="6" t="s">
        <v>53</v>
      </c>
      <c r="B151" s="4">
        <v>10771</v>
      </c>
      <c r="C151" s="4">
        <v>58892</v>
      </c>
      <c r="D151" s="4">
        <v>0</v>
      </c>
      <c r="E151" s="4">
        <v>0</v>
      </c>
      <c r="F151" s="4">
        <v>337</v>
      </c>
      <c r="G151" s="4">
        <f t="shared" si="4"/>
        <v>70000</v>
      </c>
    </row>
    <row r="152" spans="1:7" ht="12.75" x14ac:dyDescent="0.2">
      <c r="A152" s="6" t="s">
        <v>54</v>
      </c>
      <c r="B152" s="4">
        <v>15071</v>
      </c>
      <c r="C152" s="4">
        <v>54592</v>
      </c>
      <c r="D152" s="4">
        <v>0</v>
      </c>
      <c r="E152" s="4">
        <v>0</v>
      </c>
      <c r="F152" s="4">
        <v>337</v>
      </c>
      <c r="G152" s="4">
        <f t="shared" si="4"/>
        <v>70000</v>
      </c>
    </row>
    <row r="153" spans="1:7" ht="12.75" x14ac:dyDescent="0.2">
      <c r="A153" s="6" t="s">
        <v>55</v>
      </c>
      <c r="B153" s="4">
        <v>28521</v>
      </c>
      <c r="C153" s="4">
        <v>41142</v>
      </c>
      <c r="D153" s="4">
        <v>0</v>
      </c>
      <c r="E153" s="4">
        <v>0</v>
      </c>
      <c r="F153" s="4">
        <v>337</v>
      </c>
      <c r="G153" s="4">
        <f t="shared" si="4"/>
        <v>70000</v>
      </c>
    </row>
    <row r="154" spans="1:7" ht="12.75" x14ac:dyDescent="0.2">
      <c r="A154" s="6" t="s">
        <v>56</v>
      </c>
      <c r="B154" s="4">
        <v>25263</v>
      </c>
      <c r="C154" s="4">
        <v>44400</v>
      </c>
      <c r="D154" s="4">
        <v>0</v>
      </c>
      <c r="E154" s="4">
        <v>0</v>
      </c>
      <c r="F154" s="4">
        <v>337</v>
      </c>
      <c r="G154" s="4">
        <f t="shared" si="4"/>
        <v>70000</v>
      </c>
    </row>
    <row r="155" spans="1:7" ht="12.75" x14ac:dyDescent="0.2">
      <c r="A155" s="6" t="s">
        <v>45</v>
      </c>
      <c r="B155" s="4">
        <v>21482</v>
      </c>
      <c r="C155" s="4">
        <v>48150</v>
      </c>
      <c r="D155" s="4">
        <v>0</v>
      </c>
      <c r="E155" s="4">
        <v>0</v>
      </c>
      <c r="F155" s="4">
        <v>368</v>
      </c>
      <c r="G155" s="4">
        <f>SUM(B155:F155)</f>
        <v>70000</v>
      </c>
    </row>
    <row r="156" spans="1:7" ht="16.5" customHeight="1" x14ac:dyDescent="0.2">
      <c r="A156" s="17" t="s">
        <v>24</v>
      </c>
      <c r="B156" s="4"/>
      <c r="C156" s="4"/>
      <c r="D156" s="4"/>
      <c r="E156" s="4"/>
      <c r="F156" s="4"/>
      <c r="G156" s="4"/>
    </row>
    <row r="157" spans="1:7" ht="12.75" x14ac:dyDescent="0.2">
      <c r="A157" s="6" t="s">
        <v>46</v>
      </c>
      <c r="B157" s="4">
        <v>38082</v>
      </c>
      <c r="C157" s="4">
        <v>31550</v>
      </c>
      <c r="D157" s="4">
        <v>0</v>
      </c>
      <c r="E157" s="4">
        <v>0</v>
      </c>
      <c r="F157" s="4">
        <v>368</v>
      </c>
      <c r="G157" s="4">
        <f t="shared" ref="G157:G219" si="5">SUM(B157:F157)</f>
        <v>70000</v>
      </c>
    </row>
    <row r="158" spans="1:7" ht="12.75" x14ac:dyDescent="0.2">
      <c r="A158" s="6" t="s">
        <v>47</v>
      </c>
      <c r="B158" s="4">
        <v>29132</v>
      </c>
      <c r="C158" s="4">
        <v>40500</v>
      </c>
      <c r="D158" s="4">
        <v>0</v>
      </c>
      <c r="E158" s="4">
        <v>0</v>
      </c>
      <c r="F158" s="4">
        <v>368</v>
      </c>
      <c r="G158" s="4">
        <f t="shared" si="5"/>
        <v>70000</v>
      </c>
    </row>
    <row r="159" spans="1:7" ht="12.75" x14ac:dyDescent="0.2">
      <c r="A159" s="6" t="s">
        <v>48</v>
      </c>
      <c r="B159" s="4">
        <v>32375</v>
      </c>
      <c r="C159" s="4">
        <v>37250</v>
      </c>
      <c r="D159" s="4">
        <v>0</v>
      </c>
      <c r="E159" s="4">
        <v>0</v>
      </c>
      <c r="F159" s="4">
        <v>375</v>
      </c>
      <c r="G159" s="4">
        <f t="shared" si="5"/>
        <v>70000</v>
      </c>
    </row>
    <row r="160" spans="1:7" ht="12.75" x14ac:dyDescent="0.2">
      <c r="A160" s="6" t="s">
        <v>49</v>
      </c>
      <c r="B160" s="4">
        <v>27625</v>
      </c>
      <c r="C160" s="4">
        <v>42000</v>
      </c>
      <c r="D160" s="4">
        <v>0</v>
      </c>
      <c r="E160" s="4">
        <v>0</v>
      </c>
      <c r="F160" s="4">
        <v>375</v>
      </c>
      <c r="G160" s="4">
        <f t="shared" si="5"/>
        <v>70000</v>
      </c>
    </row>
    <row r="161" spans="1:7" ht="12.75" x14ac:dyDescent="0.2">
      <c r="A161" s="6" t="s">
        <v>50</v>
      </c>
      <c r="B161" s="4">
        <v>28225</v>
      </c>
      <c r="C161" s="4">
        <v>41400</v>
      </c>
      <c r="D161" s="4">
        <v>0</v>
      </c>
      <c r="E161" s="4">
        <v>0</v>
      </c>
      <c r="F161" s="4">
        <v>375</v>
      </c>
      <c r="G161" s="4">
        <f t="shared" si="5"/>
        <v>70000</v>
      </c>
    </row>
    <row r="162" spans="1:7" ht="12.75" x14ac:dyDescent="0.2">
      <c r="A162" s="6" t="s">
        <v>51</v>
      </c>
      <c r="B162" s="4">
        <v>21860</v>
      </c>
      <c r="C162" s="4">
        <v>47700</v>
      </c>
      <c r="D162" s="4">
        <v>0</v>
      </c>
      <c r="E162" s="4">
        <v>0</v>
      </c>
      <c r="F162" s="4">
        <v>440</v>
      </c>
      <c r="G162" s="4">
        <f t="shared" si="5"/>
        <v>70000</v>
      </c>
    </row>
    <row r="163" spans="1:7" ht="12.75" x14ac:dyDescent="0.2">
      <c r="A163" s="6" t="s">
        <v>52</v>
      </c>
      <c r="B163" s="4">
        <v>24460</v>
      </c>
      <c r="C163" s="4">
        <v>45100</v>
      </c>
      <c r="D163" s="4">
        <v>0</v>
      </c>
      <c r="E163" s="4">
        <v>0</v>
      </c>
      <c r="F163" s="4">
        <v>440</v>
      </c>
      <c r="G163" s="4">
        <f t="shared" si="5"/>
        <v>70000</v>
      </c>
    </row>
    <row r="164" spans="1:7" ht="12.75" x14ac:dyDescent="0.2">
      <c r="A164" s="6" t="s">
        <v>53</v>
      </c>
      <c r="B164" s="4">
        <v>13960</v>
      </c>
      <c r="C164" s="4">
        <v>55600</v>
      </c>
      <c r="D164" s="4">
        <v>0</v>
      </c>
      <c r="E164" s="4">
        <v>0</v>
      </c>
      <c r="F164" s="4">
        <v>440</v>
      </c>
      <c r="G164" s="4">
        <f t="shared" si="5"/>
        <v>70000</v>
      </c>
    </row>
    <row r="165" spans="1:7" ht="12.75" x14ac:dyDescent="0.2">
      <c r="A165" s="6" t="s">
        <v>54</v>
      </c>
      <c r="B165" s="4">
        <v>20730</v>
      </c>
      <c r="C165" s="4">
        <v>48800</v>
      </c>
      <c r="D165" s="4">
        <v>0</v>
      </c>
      <c r="E165" s="4">
        <v>0</v>
      </c>
      <c r="F165" s="4">
        <v>470</v>
      </c>
      <c r="G165" s="4">
        <f t="shared" si="5"/>
        <v>70000</v>
      </c>
    </row>
    <row r="166" spans="1:7" ht="12.75" x14ac:dyDescent="0.2">
      <c r="A166" s="6" t="s">
        <v>55</v>
      </c>
      <c r="B166" s="4">
        <v>17230</v>
      </c>
      <c r="C166" s="4">
        <v>52300</v>
      </c>
      <c r="D166" s="4">
        <v>0</v>
      </c>
      <c r="E166" s="4">
        <v>0</v>
      </c>
      <c r="F166" s="4">
        <v>470</v>
      </c>
      <c r="G166" s="4">
        <f t="shared" si="5"/>
        <v>70000</v>
      </c>
    </row>
    <row r="167" spans="1:7" ht="12.75" x14ac:dyDescent="0.2">
      <c r="A167" s="6" t="s">
        <v>56</v>
      </c>
      <c r="B167" s="4">
        <v>6730</v>
      </c>
      <c r="C167" s="4">
        <v>62800</v>
      </c>
      <c r="D167" s="4">
        <v>0</v>
      </c>
      <c r="E167" s="4">
        <v>0</v>
      </c>
      <c r="F167" s="4">
        <v>470</v>
      </c>
      <c r="G167" s="4">
        <f t="shared" si="5"/>
        <v>70000</v>
      </c>
    </row>
    <row r="168" spans="1:7" ht="12.75" x14ac:dyDescent="0.2">
      <c r="A168" s="6" t="s">
        <v>45</v>
      </c>
      <c r="B168" s="4">
        <v>10426</v>
      </c>
      <c r="C168" s="4">
        <v>59100</v>
      </c>
      <c r="D168" s="4">
        <v>0</v>
      </c>
      <c r="E168" s="4">
        <v>0</v>
      </c>
      <c r="F168" s="4">
        <v>474</v>
      </c>
      <c r="G168" s="4">
        <f t="shared" si="5"/>
        <v>70000</v>
      </c>
    </row>
    <row r="169" spans="1:7" ht="12.75" x14ac:dyDescent="0.2">
      <c r="A169" s="17" t="s">
        <v>25</v>
      </c>
      <c r="B169" s="4"/>
      <c r="C169" s="4"/>
      <c r="D169" s="4"/>
      <c r="E169" s="4"/>
      <c r="F169" s="4"/>
      <c r="G169" s="4"/>
    </row>
    <row r="170" spans="1:7" ht="12.75" x14ac:dyDescent="0.2">
      <c r="A170" s="6" t="s">
        <v>46</v>
      </c>
      <c r="B170" s="4">
        <v>9426</v>
      </c>
      <c r="C170" s="4">
        <v>60100</v>
      </c>
      <c r="D170" s="4">
        <v>0</v>
      </c>
      <c r="E170" s="4">
        <v>0</v>
      </c>
      <c r="F170" s="4">
        <v>474</v>
      </c>
      <c r="G170" s="4">
        <f t="shared" si="5"/>
        <v>70000</v>
      </c>
    </row>
    <row r="171" spans="1:7" ht="12.75" x14ac:dyDescent="0.2">
      <c r="A171" s="6" t="s">
        <v>47</v>
      </c>
      <c r="B171" s="4">
        <v>6426</v>
      </c>
      <c r="C171" s="4">
        <v>63100</v>
      </c>
      <c r="D171" s="4">
        <v>0</v>
      </c>
      <c r="E171" s="4">
        <v>0</v>
      </c>
      <c r="F171" s="4">
        <v>474</v>
      </c>
      <c r="G171" s="4">
        <f t="shared" si="5"/>
        <v>70000</v>
      </c>
    </row>
    <row r="172" spans="1:7" ht="12.75" x14ac:dyDescent="0.2">
      <c r="A172" s="6" t="s">
        <v>48</v>
      </c>
      <c r="B172" s="4">
        <v>7692</v>
      </c>
      <c r="C172" s="4">
        <v>62000</v>
      </c>
      <c r="D172" s="4">
        <v>0</v>
      </c>
      <c r="E172" s="4">
        <v>0</v>
      </c>
      <c r="F172" s="4">
        <v>308</v>
      </c>
      <c r="G172" s="4">
        <f t="shared" si="5"/>
        <v>70000</v>
      </c>
    </row>
    <row r="173" spans="1:7" ht="12.75" x14ac:dyDescent="0.2">
      <c r="A173" s="6" t="s">
        <v>49</v>
      </c>
      <c r="B173" s="4">
        <v>192</v>
      </c>
      <c r="C173" s="4">
        <v>69500</v>
      </c>
      <c r="D173" s="4">
        <v>0</v>
      </c>
      <c r="E173" s="4">
        <v>0</v>
      </c>
      <c r="F173" s="4">
        <v>308</v>
      </c>
      <c r="G173" s="4">
        <f t="shared" si="5"/>
        <v>70000</v>
      </c>
    </row>
    <row r="174" spans="1:7" ht="12.75" x14ac:dyDescent="0.2">
      <c r="A174" s="6" t="s">
        <v>50</v>
      </c>
      <c r="B174" s="4">
        <v>92</v>
      </c>
      <c r="C174" s="4">
        <v>69600</v>
      </c>
      <c r="D174" s="4">
        <v>0</v>
      </c>
      <c r="E174" s="4">
        <v>0</v>
      </c>
      <c r="F174" s="4">
        <v>308</v>
      </c>
      <c r="G174" s="4">
        <f t="shared" si="5"/>
        <v>70000</v>
      </c>
    </row>
    <row r="175" spans="1:7" ht="12.75" x14ac:dyDescent="0.2">
      <c r="A175" s="6" t="s">
        <v>51</v>
      </c>
      <c r="B175" s="4">
        <v>139</v>
      </c>
      <c r="C175" s="4">
        <v>69550</v>
      </c>
      <c r="D175" s="4">
        <v>0</v>
      </c>
      <c r="E175" s="4">
        <v>0</v>
      </c>
      <c r="F175" s="4">
        <v>311</v>
      </c>
      <c r="G175" s="4">
        <f t="shared" si="5"/>
        <v>70000</v>
      </c>
    </row>
    <row r="176" spans="1:7" ht="12.75" x14ac:dyDescent="0.2">
      <c r="A176" s="6" t="s">
        <v>52</v>
      </c>
      <c r="B176" s="4">
        <v>5103</v>
      </c>
      <c r="C176" s="4">
        <v>64441</v>
      </c>
      <c r="D176" s="4">
        <v>0</v>
      </c>
      <c r="E176" s="4">
        <v>0</v>
      </c>
      <c r="F176" s="4">
        <v>456</v>
      </c>
      <c r="G176" s="4">
        <f t="shared" si="5"/>
        <v>70000</v>
      </c>
    </row>
    <row r="177" spans="1:7" ht="12.75" x14ac:dyDescent="0.2">
      <c r="A177" s="6" t="s">
        <v>53</v>
      </c>
      <c r="B177" s="4">
        <v>138</v>
      </c>
      <c r="C177" s="4">
        <v>69363</v>
      </c>
      <c r="D177" s="4">
        <v>0</v>
      </c>
      <c r="E177" s="4">
        <v>0</v>
      </c>
      <c r="F177" s="4">
        <v>499</v>
      </c>
      <c r="G177" s="4">
        <f t="shared" si="5"/>
        <v>70000</v>
      </c>
    </row>
    <row r="178" spans="1:7" ht="12.75" x14ac:dyDescent="0.2">
      <c r="A178" s="6" t="s">
        <v>54</v>
      </c>
      <c r="B178" s="4">
        <v>9047</v>
      </c>
      <c r="C178" s="4">
        <v>60241</v>
      </c>
      <c r="D178" s="4">
        <v>0</v>
      </c>
      <c r="E178" s="4">
        <v>0</v>
      </c>
      <c r="F178" s="4">
        <v>712</v>
      </c>
      <c r="G178" s="4">
        <f t="shared" si="5"/>
        <v>70000</v>
      </c>
    </row>
    <row r="179" spans="1:7" ht="12.75" x14ac:dyDescent="0.2">
      <c r="A179" s="6" t="s">
        <v>55</v>
      </c>
      <c r="B179" s="4">
        <v>14595</v>
      </c>
      <c r="C179" s="4">
        <f>14400+6000+19000+15500</f>
        <v>54900</v>
      </c>
      <c r="D179" s="4">
        <v>0</v>
      </c>
      <c r="E179" s="4">
        <v>0</v>
      </c>
      <c r="F179" s="4">
        <v>505</v>
      </c>
      <c r="G179" s="4">
        <f t="shared" si="5"/>
        <v>70000</v>
      </c>
    </row>
    <row r="180" spans="1:7" ht="12.75" x14ac:dyDescent="0.2">
      <c r="A180" s="6" t="s">
        <v>56</v>
      </c>
      <c r="B180" s="4">
        <v>27495</v>
      </c>
      <c r="C180" s="4">
        <f>10200+10300+21500</f>
        <v>42000</v>
      </c>
      <c r="D180" s="4">
        <v>0</v>
      </c>
      <c r="E180" s="4">
        <v>0</v>
      </c>
      <c r="F180" s="4">
        <v>505</v>
      </c>
      <c r="G180" s="4">
        <f t="shared" si="5"/>
        <v>70000</v>
      </c>
    </row>
    <row r="181" spans="1:7" ht="12.75" x14ac:dyDescent="0.2">
      <c r="A181" s="6" t="s">
        <v>45</v>
      </c>
      <c r="B181" s="4">
        <v>31695</v>
      </c>
      <c r="C181" s="4">
        <f>12500+8300+17000</f>
        <v>37800</v>
      </c>
      <c r="D181" s="4">
        <v>0</v>
      </c>
      <c r="E181" s="4">
        <v>0</v>
      </c>
      <c r="F181" s="4">
        <v>505</v>
      </c>
      <c r="G181" s="4">
        <f t="shared" si="5"/>
        <v>70000</v>
      </c>
    </row>
    <row r="182" spans="1:7" ht="12.75" x14ac:dyDescent="0.2">
      <c r="A182" s="17" t="s">
        <v>26</v>
      </c>
      <c r="B182" s="4"/>
      <c r="C182" s="4"/>
      <c r="D182" s="4"/>
      <c r="E182" s="4"/>
      <c r="F182" s="4"/>
      <c r="G182" s="4"/>
    </row>
    <row r="183" spans="1:7" ht="12.75" x14ac:dyDescent="0.2">
      <c r="A183" s="6" t="s">
        <v>46</v>
      </c>
      <c r="B183" s="4">
        <v>32482</v>
      </c>
      <c r="C183" s="4">
        <v>36717</v>
      </c>
      <c r="D183" s="4">
        <v>0</v>
      </c>
      <c r="E183" s="4">
        <v>0</v>
      </c>
      <c r="F183" s="4">
        <v>801</v>
      </c>
      <c r="G183" s="4">
        <f t="shared" si="5"/>
        <v>70000</v>
      </c>
    </row>
    <row r="184" spans="1:7" ht="12.75" x14ac:dyDescent="0.2">
      <c r="A184" s="6" t="s">
        <v>47</v>
      </c>
      <c r="B184" s="4">
        <v>23485</v>
      </c>
      <c r="C184" s="4">
        <v>45776</v>
      </c>
      <c r="D184" s="4">
        <v>0</v>
      </c>
      <c r="E184" s="4">
        <v>0</v>
      </c>
      <c r="F184" s="4">
        <v>739</v>
      </c>
      <c r="G184" s="4">
        <f t="shared" si="5"/>
        <v>70000</v>
      </c>
    </row>
    <row r="185" spans="1:7" ht="12.75" x14ac:dyDescent="0.2">
      <c r="A185" s="6" t="s">
        <v>48</v>
      </c>
      <c r="B185" s="4">
        <v>31295</v>
      </c>
      <c r="C185" s="4">
        <v>38389</v>
      </c>
      <c r="D185" s="4">
        <v>0</v>
      </c>
      <c r="E185" s="4">
        <v>0</v>
      </c>
      <c r="F185" s="4">
        <v>316</v>
      </c>
      <c r="G185" s="4">
        <f t="shared" si="5"/>
        <v>70000</v>
      </c>
    </row>
    <row r="186" spans="1:7" ht="12.75" x14ac:dyDescent="0.2">
      <c r="A186" s="6" t="s">
        <v>49</v>
      </c>
      <c r="B186" s="4">
        <v>23956</v>
      </c>
      <c r="C186" s="4">
        <v>45754</v>
      </c>
      <c r="D186" s="4">
        <v>0</v>
      </c>
      <c r="E186" s="4">
        <v>0</v>
      </c>
      <c r="F186" s="4">
        <v>290</v>
      </c>
      <c r="G186" s="4">
        <f t="shared" si="5"/>
        <v>70000</v>
      </c>
    </row>
    <row r="187" spans="1:7" ht="12.75" x14ac:dyDescent="0.2">
      <c r="A187" s="6" t="s">
        <v>50</v>
      </c>
      <c r="B187" s="4">
        <v>28445</v>
      </c>
      <c r="C187" s="4">
        <v>41284</v>
      </c>
      <c r="D187" s="4">
        <v>0</v>
      </c>
      <c r="E187" s="4">
        <v>0</v>
      </c>
      <c r="F187" s="4">
        <v>271</v>
      </c>
      <c r="G187" s="4">
        <f t="shared" si="5"/>
        <v>70000</v>
      </c>
    </row>
    <row r="188" spans="1:7" ht="12.75" x14ac:dyDescent="0.2">
      <c r="A188" s="6" t="s">
        <v>51</v>
      </c>
      <c r="B188" s="4">
        <v>14528</v>
      </c>
      <c r="C188" s="4">
        <v>55215</v>
      </c>
      <c r="D188" s="4">
        <v>0</v>
      </c>
      <c r="E188" s="4">
        <v>0</v>
      </c>
      <c r="F188" s="4">
        <v>257</v>
      </c>
      <c r="G188" s="4">
        <f t="shared" si="5"/>
        <v>70000</v>
      </c>
    </row>
    <row r="189" spans="1:7" ht="12.75" x14ac:dyDescent="0.2">
      <c r="A189" s="6" t="s">
        <v>52</v>
      </c>
      <c r="B189" s="4">
        <v>16229</v>
      </c>
      <c r="C189" s="4">
        <v>53532</v>
      </c>
      <c r="D189" s="4">
        <v>0</v>
      </c>
      <c r="E189" s="4">
        <v>0</v>
      </c>
      <c r="F189" s="4">
        <v>239</v>
      </c>
      <c r="G189" s="4">
        <f t="shared" si="5"/>
        <v>70000</v>
      </c>
    </row>
    <row r="190" spans="1:7" ht="12.75" x14ac:dyDescent="0.2">
      <c r="A190" s="6" t="s">
        <v>53</v>
      </c>
      <c r="B190" s="4">
        <v>7878</v>
      </c>
      <c r="C190" s="4">
        <v>61914</v>
      </c>
      <c r="D190" s="4">
        <v>0</v>
      </c>
      <c r="E190" s="4">
        <v>0</v>
      </c>
      <c r="F190" s="4">
        <v>208</v>
      </c>
      <c r="G190" s="4">
        <f t="shared" si="5"/>
        <v>70000</v>
      </c>
    </row>
    <row r="191" spans="1:7" ht="12.75" x14ac:dyDescent="0.2">
      <c r="A191" s="6" t="s">
        <v>54</v>
      </c>
      <c r="B191" s="4">
        <v>10367</v>
      </c>
      <c r="C191" s="4">
        <v>59403</v>
      </c>
      <c r="D191" s="4">
        <v>0</v>
      </c>
      <c r="E191" s="4">
        <v>0</v>
      </c>
      <c r="F191" s="4">
        <v>230</v>
      </c>
      <c r="G191" s="4">
        <f t="shared" si="5"/>
        <v>70000</v>
      </c>
    </row>
    <row r="192" spans="1:7" ht="12.75" x14ac:dyDescent="0.2">
      <c r="A192" s="6" t="s">
        <v>55</v>
      </c>
      <c r="B192" s="4">
        <v>14821</v>
      </c>
      <c r="C192" s="4">
        <v>54928</v>
      </c>
      <c r="D192" s="4">
        <v>0</v>
      </c>
      <c r="E192" s="4">
        <v>0</v>
      </c>
      <c r="F192" s="4">
        <v>251</v>
      </c>
      <c r="G192" s="4">
        <f t="shared" si="5"/>
        <v>70000</v>
      </c>
    </row>
    <row r="193" spans="1:7" ht="12.75" x14ac:dyDescent="0.2">
      <c r="A193" s="6" t="s">
        <v>56</v>
      </c>
      <c r="B193" s="4">
        <v>11656</v>
      </c>
      <c r="C193" s="4">
        <v>58109</v>
      </c>
      <c r="D193" s="4">
        <v>0</v>
      </c>
      <c r="E193" s="4">
        <v>0</v>
      </c>
      <c r="F193" s="4">
        <v>235</v>
      </c>
      <c r="G193" s="4">
        <f t="shared" si="5"/>
        <v>70000</v>
      </c>
    </row>
    <row r="194" spans="1:7" ht="12.75" x14ac:dyDescent="0.2">
      <c r="A194" s="6" t="s">
        <v>45</v>
      </c>
      <c r="B194" s="4">
        <v>7862</v>
      </c>
      <c r="C194" s="4">
        <v>61916</v>
      </c>
      <c r="D194" s="4">
        <v>0</v>
      </c>
      <c r="E194" s="4">
        <v>0</v>
      </c>
      <c r="F194" s="4">
        <v>222</v>
      </c>
      <c r="G194" s="4">
        <f t="shared" si="5"/>
        <v>70000</v>
      </c>
    </row>
    <row r="195" spans="1:7" ht="16.5" customHeight="1" x14ac:dyDescent="0.2">
      <c r="A195" s="17" t="s">
        <v>27</v>
      </c>
      <c r="B195" s="4"/>
      <c r="C195" s="4"/>
      <c r="D195" s="4"/>
      <c r="E195" s="4"/>
      <c r="F195" s="4"/>
      <c r="G195" s="4"/>
    </row>
    <row r="196" spans="1:7" ht="12.75" x14ac:dyDescent="0.2">
      <c r="A196" s="6" t="s">
        <v>46</v>
      </c>
      <c r="B196" s="4">
        <v>8500</v>
      </c>
      <c r="C196" s="4">
        <v>61500</v>
      </c>
      <c r="D196" s="4">
        <v>0</v>
      </c>
      <c r="E196" s="4">
        <v>0</v>
      </c>
      <c r="F196" s="4">
        <v>0</v>
      </c>
      <c r="G196" s="4">
        <f t="shared" si="5"/>
        <v>70000</v>
      </c>
    </row>
    <row r="197" spans="1:7" ht="12.75" x14ac:dyDescent="0.2">
      <c r="A197" s="6" t="s">
        <v>47</v>
      </c>
      <c r="B197" s="4">
        <v>11400</v>
      </c>
      <c r="C197" s="4">
        <v>58600</v>
      </c>
      <c r="D197" s="4">
        <v>0</v>
      </c>
      <c r="E197" s="4">
        <v>0</v>
      </c>
      <c r="F197" s="4">
        <v>0</v>
      </c>
      <c r="G197" s="4">
        <f t="shared" si="5"/>
        <v>70000</v>
      </c>
    </row>
    <row r="198" spans="1:7" ht="12.75" x14ac:dyDescent="0.2">
      <c r="A198" s="6" t="s">
        <v>48</v>
      </c>
      <c r="B198" s="4">
        <v>8400</v>
      </c>
      <c r="C198" s="4">
        <v>61600</v>
      </c>
      <c r="D198" s="4">
        <v>0</v>
      </c>
      <c r="E198" s="4">
        <v>0</v>
      </c>
      <c r="F198" s="4">
        <v>0</v>
      </c>
      <c r="G198" s="4">
        <f t="shared" si="5"/>
        <v>70000</v>
      </c>
    </row>
    <row r="199" spans="1:7" ht="12.75" x14ac:dyDescent="0.2">
      <c r="A199" s="6" t="s">
        <v>49</v>
      </c>
      <c r="B199" s="4">
        <v>11800</v>
      </c>
      <c r="C199" s="4">
        <v>58200</v>
      </c>
      <c r="D199" s="4">
        <v>0</v>
      </c>
      <c r="E199" s="4">
        <v>0</v>
      </c>
      <c r="F199" s="4">
        <v>0</v>
      </c>
      <c r="G199" s="4">
        <f t="shared" si="5"/>
        <v>70000</v>
      </c>
    </row>
    <row r="200" spans="1:7" ht="12.75" x14ac:dyDescent="0.2">
      <c r="A200" s="6" t="s">
        <v>50</v>
      </c>
      <c r="B200" s="4">
        <v>9250</v>
      </c>
      <c r="C200" s="4">
        <v>60750</v>
      </c>
      <c r="D200" s="4">
        <v>0</v>
      </c>
      <c r="E200" s="4">
        <v>0</v>
      </c>
      <c r="F200" s="4">
        <v>0</v>
      </c>
      <c r="G200" s="4">
        <f t="shared" si="5"/>
        <v>70000</v>
      </c>
    </row>
    <row r="201" spans="1:7" ht="12.75" x14ac:dyDescent="0.2">
      <c r="A201" s="6" t="s">
        <v>51</v>
      </c>
      <c r="B201" s="4">
        <v>50</v>
      </c>
      <c r="C201" s="4">
        <v>69950</v>
      </c>
      <c r="D201" s="4">
        <v>0</v>
      </c>
      <c r="E201" s="4">
        <v>0</v>
      </c>
      <c r="F201" s="4">
        <v>0</v>
      </c>
      <c r="G201" s="4">
        <f t="shared" si="5"/>
        <v>70000</v>
      </c>
    </row>
    <row r="202" spans="1:7" ht="12.75" x14ac:dyDescent="0.2">
      <c r="A202" s="6" t="s">
        <v>52</v>
      </c>
      <c r="B202" s="4">
        <v>5050</v>
      </c>
      <c r="C202" s="4">
        <v>64950</v>
      </c>
      <c r="D202" s="4">
        <v>0</v>
      </c>
      <c r="E202" s="4">
        <v>0</v>
      </c>
      <c r="F202" s="4">
        <v>0</v>
      </c>
      <c r="G202" s="4">
        <f t="shared" si="5"/>
        <v>70000</v>
      </c>
    </row>
    <row r="203" spans="1:7" ht="12.75" x14ac:dyDescent="0.2">
      <c r="A203" s="6" t="s">
        <v>53</v>
      </c>
      <c r="B203" s="4">
        <v>15500</v>
      </c>
      <c r="C203" s="4">
        <v>54500</v>
      </c>
      <c r="D203" s="4">
        <v>0</v>
      </c>
      <c r="E203" s="4">
        <v>0</v>
      </c>
      <c r="F203" s="4">
        <v>0</v>
      </c>
      <c r="G203" s="4">
        <f t="shared" si="5"/>
        <v>70000</v>
      </c>
    </row>
    <row r="204" spans="1:7" ht="12.75" x14ac:dyDescent="0.2">
      <c r="A204" s="6" t="s">
        <v>54</v>
      </c>
      <c r="B204" s="4">
        <v>18900</v>
      </c>
      <c r="C204" s="4">
        <v>51100</v>
      </c>
      <c r="D204" s="4">
        <v>0</v>
      </c>
      <c r="E204" s="4">
        <v>0</v>
      </c>
      <c r="F204" s="4">
        <v>0</v>
      </c>
      <c r="G204" s="4">
        <f t="shared" si="5"/>
        <v>70000</v>
      </c>
    </row>
    <row r="205" spans="1:7" ht="12.75" x14ac:dyDescent="0.2">
      <c r="A205" s="6" t="s">
        <v>55</v>
      </c>
      <c r="B205" s="4">
        <v>38600</v>
      </c>
      <c r="C205" s="4">
        <v>31400</v>
      </c>
      <c r="D205" s="4">
        <v>0</v>
      </c>
      <c r="E205" s="4">
        <v>0</v>
      </c>
      <c r="F205" s="4">
        <v>0</v>
      </c>
      <c r="G205" s="4">
        <f t="shared" si="5"/>
        <v>70000</v>
      </c>
    </row>
    <row r="206" spans="1:7" ht="12.75" x14ac:dyDescent="0.2">
      <c r="A206" s="6" t="s">
        <v>56</v>
      </c>
      <c r="B206" s="4">
        <v>17950</v>
      </c>
      <c r="C206" s="4">
        <v>52050</v>
      </c>
      <c r="D206" s="4">
        <v>0</v>
      </c>
      <c r="E206" s="4">
        <v>0</v>
      </c>
      <c r="F206" s="4">
        <v>0</v>
      </c>
      <c r="G206" s="4">
        <f t="shared" si="5"/>
        <v>70000</v>
      </c>
    </row>
    <row r="207" spans="1:7" ht="12.75" x14ac:dyDescent="0.2">
      <c r="A207" s="6" t="s">
        <v>45</v>
      </c>
      <c r="B207" s="4">
        <v>37950</v>
      </c>
      <c r="C207" s="4">
        <v>32050</v>
      </c>
      <c r="D207" s="4">
        <v>0</v>
      </c>
      <c r="E207" s="4">
        <v>0</v>
      </c>
      <c r="F207" s="4">
        <v>0</v>
      </c>
      <c r="G207" s="4">
        <f t="shared" si="5"/>
        <v>70000</v>
      </c>
    </row>
    <row r="208" spans="1:7" ht="12.75" x14ac:dyDescent="0.2">
      <c r="A208" s="17" t="s">
        <v>28</v>
      </c>
      <c r="B208" s="4"/>
      <c r="C208" s="4"/>
      <c r="D208" s="4"/>
      <c r="E208" s="4"/>
      <c r="F208" s="4"/>
      <c r="G208" s="4"/>
    </row>
    <row r="209" spans="1:7" ht="12.75" x14ac:dyDescent="0.2">
      <c r="A209" s="6" t="s">
        <v>46</v>
      </c>
      <c r="B209" s="4">
        <v>34950</v>
      </c>
      <c r="C209" s="4">
        <v>35050</v>
      </c>
      <c r="D209" s="4">
        <v>0</v>
      </c>
      <c r="E209" s="4">
        <v>0</v>
      </c>
      <c r="F209" s="4">
        <v>0</v>
      </c>
      <c r="G209" s="4">
        <f t="shared" si="5"/>
        <v>70000</v>
      </c>
    </row>
    <row r="210" spans="1:7" ht="12.75" x14ac:dyDescent="0.2">
      <c r="A210" s="6" t="s">
        <v>47</v>
      </c>
      <c r="B210" s="4">
        <v>54000</v>
      </c>
      <c r="C210" s="4">
        <v>15000</v>
      </c>
      <c r="D210" s="4">
        <v>0</v>
      </c>
      <c r="E210" s="4">
        <v>0</v>
      </c>
      <c r="F210" s="4">
        <v>1000</v>
      </c>
      <c r="G210" s="4">
        <f t="shared" si="5"/>
        <v>70000</v>
      </c>
    </row>
    <row r="211" spans="1:7" ht="12.75" x14ac:dyDescent="0.2">
      <c r="A211" s="6" t="s">
        <v>48</v>
      </c>
      <c r="B211" s="4">
        <v>33600</v>
      </c>
      <c r="C211" s="4">
        <v>35400</v>
      </c>
      <c r="D211" s="4">
        <v>0</v>
      </c>
      <c r="E211" s="4">
        <v>0</v>
      </c>
      <c r="F211" s="4">
        <v>1000</v>
      </c>
      <c r="G211" s="4">
        <f t="shared" si="5"/>
        <v>70000</v>
      </c>
    </row>
    <row r="212" spans="1:7" ht="12.75" x14ac:dyDescent="0.2">
      <c r="A212" s="6" t="s">
        <v>49</v>
      </c>
      <c r="B212" s="4">
        <v>18908</v>
      </c>
      <c r="C212" s="4">
        <v>50092</v>
      </c>
      <c r="D212" s="4">
        <v>0</v>
      </c>
      <c r="E212" s="4">
        <v>0</v>
      </c>
      <c r="F212" s="4">
        <v>1000</v>
      </c>
      <c r="G212" s="4">
        <f t="shared" si="5"/>
        <v>70000</v>
      </c>
    </row>
    <row r="213" spans="1:7" ht="12.75" x14ac:dyDescent="0.2">
      <c r="A213" s="6" t="s">
        <v>50</v>
      </c>
      <c r="B213" s="4">
        <v>16958</v>
      </c>
      <c r="C213" s="4">
        <v>53042</v>
      </c>
      <c r="D213" s="4">
        <v>0</v>
      </c>
      <c r="E213" s="4">
        <v>0</v>
      </c>
      <c r="F213" s="4">
        <v>0</v>
      </c>
      <c r="G213" s="4">
        <f t="shared" si="5"/>
        <v>70000</v>
      </c>
    </row>
    <row r="214" spans="1:7" ht="12.75" x14ac:dyDescent="0.2">
      <c r="A214" s="6" t="s">
        <v>51</v>
      </c>
      <c r="B214" s="4">
        <v>8</v>
      </c>
      <c r="C214" s="4">
        <v>68992</v>
      </c>
      <c r="D214" s="4">
        <v>0</v>
      </c>
      <c r="E214" s="4">
        <v>0</v>
      </c>
      <c r="F214" s="4">
        <v>1000</v>
      </c>
      <c r="G214" s="4">
        <f t="shared" si="5"/>
        <v>70000</v>
      </c>
    </row>
    <row r="215" spans="1:7" ht="12.75" x14ac:dyDescent="0.2">
      <c r="A215" s="6" t="s">
        <v>52</v>
      </c>
      <c r="B215" s="4">
        <v>8</v>
      </c>
      <c r="C215" s="4">
        <v>68992</v>
      </c>
      <c r="D215" s="4">
        <v>0</v>
      </c>
      <c r="E215" s="4">
        <v>0</v>
      </c>
      <c r="F215" s="4">
        <v>1000</v>
      </c>
      <c r="G215" s="4">
        <f t="shared" si="5"/>
        <v>70000</v>
      </c>
    </row>
    <row r="216" spans="1:7" ht="12.75" x14ac:dyDescent="0.2">
      <c r="A216" s="6" t="s">
        <v>53</v>
      </c>
      <c r="B216" s="4">
        <v>7508</v>
      </c>
      <c r="C216" s="4">
        <v>61492</v>
      </c>
      <c r="D216" s="4">
        <v>0</v>
      </c>
      <c r="E216" s="4">
        <v>0</v>
      </c>
      <c r="F216" s="4">
        <v>1000</v>
      </c>
      <c r="G216" s="4">
        <f t="shared" si="5"/>
        <v>70000</v>
      </c>
    </row>
    <row r="217" spans="1:7" ht="12.75" x14ac:dyDescent="0.2">
      <c r="A217" s="6" t="s">
        <v>54</v>
      </c>
      <c r="B217" s="4">
        <v>9508</v>
      </c>
      <c r="C217" s="4">
        <v>59492</v>
      </c>
      <c r="D217" s="4">
        <v>0</v>
      </c>
      <c r="E217" s="4">
        <v>0</v>
      </c>
      <c r="F217" s="4">
        <v>1000</v>
      </c>
      <c r="G217" s="4">
        <f t="shared" si="5"/>
        <v>70000</v>
      </c>
    </row>
    <row r="218" spans="1:7" ht="12.75" x14ac:dyDescent="0.2">
      <c r="A218" s="6" t="s">
        <v>55</v>
      </c>
      <c r="B218" s="4">
        <v>11508</v>
      </c>
      <c r="C218" s="4">
        <v>57492</v>
      </c>
      <c r="D218" s="4">
        <v>0</v>
      </c>
      <c r="E218" s="4">
        <v>0</v>
      </c>
      <c r="F218" s="4">
        <v>1000</v>
      </c>
      <c r="G218" s="4">
        <f t="shared" si="5"/>
        <v>70000</v>
      </c>
    </row>
    <row r="219" spans="1:7" ht="12.75" x14ac:dyDescent="0.2">
      <c r="A219" s="6" t="s">
        <v>56</v>
      </c>
      <c r="B219" s="4">
        <v>308</v>
      </c>
      <c r="C219" s="4">
        <v>68692</v>
      </c>
      <c r="D219" s="4">
        <v>0</v>
      </c>
      <c r="E219" s="4">
        <v>0</v>
      </c>
      <c r="F219" s="4">
        <v>1000</v>
      </c>
      <c r="G219" s="4">
        <f t="shared" si="5"/>
        <v>70000</v>
      </c>
    </row>
    <row r="220" spans="1:7" ht="12.75" x14ac:dyDescent="0.2">
      <c r="A220" s="6" t="s">
        <v>45</v>
      </c>
      <c r="B220" s="4">
        <v>13658</v>
      </c>
      <c r="C220" s="4">
        <v>55142</v>
      </c>
      <c r="D220" s="4">
        <v>0</v>
      </c>
      <c r="E220" s="4">
        <v>200</v>
      </c>
      <c r="F220" s="4">
        <v>1000</v>
      </c>
      <c r="G220" s="4">
        <f t="shared" ref="G220:G283" si="6">SUM(B220:F220)</f>
        <v>70000</v>
      </c>
    </row>
    <row r="221" spans="1:7" ht="12.75" x14ac:dyDescent="0.2">
      <c r="A221" s="17" t="s">
        <v>29</v>
      </c>
      <c r="B221" s="4"/>
      <c r="C221" s="4"/>
      <c r="D221" s="4"/>
      <c r="E221" s="4"/>
      <c r="F221" s="4"/>
      <c r="G221" s="4"/>
    </row>
    <row r="222" spans="1:7" ht="12.75" x14ac:dyDescent="0.2">
      <c r="A222" s="6" t="s">
        <v>46</v>
      </c>
      <c r="B222" s="4">
        <v>8</v>
      </c>
      <c r="C222" s="4">
        <v>68267</v>
      </c>
      <c r="D222" s="4">
        <v>0</v>
      </c>
      <c r="E222" s="4">
        <v>725</v>
      </c>
      <c r="F222" s="4">
        <v>1000</v>
      </c>
      <c r="G222" s="4">
        <f t="shared" si="6"/>
        <v>70000</v>
      </c>
    </row>
    <row r="223" spans="1:7" ht="12.75" x14ac:dyDescent="0.2">
      <c r="A223" s="6" t="s">
        <v>47</v>
      </c>
      <c r="B223" s="4">
        <v>11008</v>
      </c>
      <c r="C223" s="4">
        <v>57267</v>
      </c>
      <c r="D223" s="4">
        <v>0</v>
      </c>
      <c r="E223" s="4">
        <v>725</v>
      </c>
      <c r="F223" s="4">
        <v>1000</v>
      </c>
      <c r="G223" s="4">
        <f t="shared" si="6"/>
        <v>70000</v>
      </c>
    </row>
    <row r="224" spans="1:7" ht="12.75" x14ac:dyDescent="0.2">
      <c r="A224" s="6" t="s">
        <v>48</v>
      </c>
      <c r="B224" s="4">
        <v>4185</v>
      </c>
      <c r="C224" s="4">
        <v>64017</v>
      </c>
      <c r="D224" s="4">
        <v>0</v>
      </c>
      <c r="E224" s="4">
        <v>798</v>
      </c>
      <c r="F224" s="4">
        <v>1000</v>
      </c>
      <c r="G224" s="4">
        <f t="shared" si="6"/>
        <v>70000</v>
      </c>
    </row>
    <row r="225" spans="1:7" ht="12.75" x14ac:dyDescent="0.2">
      <c r="A225" s="6" t="s">
        <v>49</v>
      </c>
      <c r="B225" s="4">
        <v>35</v>
      </c>
      <c r="C225" s="4">
        <v>68127</v>
      </c>
      <c r="D225" s="4">
        <v>0</v>
      </c>
      <c r="E225" s="4">
        <v>838</v>
      </c>
      <c r="F225" s="4">
        <v>1000</v>
      </c>
      <c r="G225" s="4">
        <f t="shared" si="6"/>
        <v>70000</v>
      </c>
    </row>
    <row r="226" spans="1:7" ht="12.75" x14ac:dyDescent="0.2">
      <c r="A226" s="6" t="s">
        <v>50</v>
      </c>
      <c r="B226" s="4">
        <v>35</v>
      </c>
      <c r="C226" s="4">
        <v>68127</v>
      </c>
      <c r="D226" s="4">
        <v>0</v>
      </c>
      <c r="E226" s="4">
        <v>838</v>
      </c>
      <c r="F226" s="4">
        <v>1000</v>
      </c>
      <c r="G226" s="4">
        <f t="shared" si="6"/>
        <v>70000</v>
      </c>
    </row>
    <row r="227" spans="1:7" ht="12.75" x14ac:dyDescent="0.2">
      <c r="A227" s="6" t="s">
        <v>51</v>
      </c>
      <c r="B227" s="4">
        <v>642</v>
      </c>
      <c r="C227" s="4">
        <v>67370</v>
      </c>
      <c r="D227" s="4">
        <v>0</v>
      </c>
      <c r="E227" s="4">
        <v>988</v>
      </c>
      <c r="F227" s="4">
        <v>1000</v>
      </c>
      <c r="G227" s="4">
        <f t="shared" si="6"/>
        <v>70000</v>
      </c>
    </row>
    <row r="228" spans="1:7" ht="12.75" x14ac:dyDescent="0.2">
      <c r="A228" s="6" t="s">
        <v>52</v>
      </c>
      <c r="B228" s="4">
        <v>0</v>
      </c>
      <c r="C228" s="4">
        <v>68012</v>
      </c>
      <c r="D228" s="4">
        <v>0</v>
      </c>
      <c r="E228" s="4">
        <v>988</v>
      </c>
      <c r="F228" s="4">
        <v>1000</v>
      </c>
      <c r="G228" s="4">
        <f t="shared" si="6"/>
        <v>70000</v>
      </c>
    </row>
    <row r="229" spans="1:7" ht="12.75" x14ac:dyDescent="0.2">
      <c r="A229" s="6" t="s">
        <v>53</v>
      </c>
      <c r="B229" s="4">
        <v>0</v>
      </c>
      <c r="C229" s="4">
        <v>67884</v>
      </c>
      <c r="D229" s="4">
        <v>0</v>
      </c>
      <c r="E229" s="4">
        <v>1116</v>
      </c>
      <c r="F229" s="4">
        <v>1000</v>
      </c>
      <c r="G229" s="4">
        <f t="shared" si="6"/>
        <v>70000</v>
      </c>
    </row>
    <row r="230" spans="1:7" ht="12.75" x14ac:dyDescent="0.2">
      <c r="A230" s="6" t="s">
        <v>54</v>
      </c>
      <c r="B230" s="4">
        <v>4000</v>
      </c>
      <c r="C230" s="4">
        <f>22878+35408+5821</f>
        <v>64107</v>
      </c>
      <c r="D230" s="4">
        <v>0</v>
      </c>
      <c r="E230" s="4">
        <v>893</v>
      </c>
      <c r="F230" s="4">
        <v>1000</v>
      </c>
      <c r="G230" s="4">
        <f t="shared" si="6"/>
        <v>70000</v>
      </c>
    </row>
    <row r="231" spans="1:7" ht="12.75" x14ac:dyDescent="0.2">
      <c r="A231" s="6" t="s">
        <v>55</v>
      </c>
      <c r="B231" s="4">
        <v>0</v>
      </c>
      <c r="C231" s="4">
        <v>68597</v>
      </c>
      <c r="D231" s="4">
        <v>0</v>
      </c>
      <c r="E231" s="4">
        <v>403</v>
      </c>
      <c r="F231" s="4">
        <v>1000</v>
      </c>
      <c r="G231" s="4">
        <f t="shared" si="6"/>
        <v>70000</v>
      </c>
    </row>
    <row r="232" spans="1:7" ht="12.75" x14ac:dyDescent="0.2">
      <c r="A232" s="6" t="s">
        <v>56</v>
      </c>
      <c r="B232" s="4">
        <v>3200</v>
      </c>
      <c r="C232" s="4">
        <v>65496</v>
      </c>
      <c r="D232" s="4">
        <v>0</v>
      </c>
      <c r="E232" s="4">
        <v>304</v>
      </c>
      <c r="F232" s="4">
        <v>1000</v>
      </c>
      <c r="G232" s="4">
        <f t="shared" si="6"/>
        <v>70000</v>
      </c>
    </row>
    <row r="233" spans="1:7" ht="12.75" x14ac:dyDescent="0.2">
      <c r="A233" s="6" t="s">
        <v>45</v>
      </c>
      <c r="B233" s="4">
        <v>5553</v>
      </c>
      <c r="C233" s="4">
        <v>63143</v>
      </c>
      <c r="D233" s="4">
        <v>0</v>
      </c>
      <c r="E233" s="4">
        <v>304</v>
      </c>
      <c r="F233" s="4">
        <v>1000</v>
      </c>
      <c r="G233" s="4">
        <f t="shared" si="6"/>
        <v>70000</v>
      </c>
    </row>
    <row r="234" spans="1:7" ht="16.5" customHeight="1" x14ac:dyDescent="0.2">
      <c r="A234" s="17" t="s">
        <v>31</v>
      </c>
      <c r="B234" s="4"/>
      <c r="C234" s="4"/>
      <c r="D234" s="4"/>
      <c r="E234" s="4"/>
      <c r="F234" s="4"/>
      <c r="G234" s="4"/>
    </row>
    <row r="235" spans="1:7" ht="12.75" x14ac:dyDescent="0.2">
      <c r="A235" s="6" t="s">
        <v>46</v>
      </c>
      <c r="B235" s="4">
        <v>0</v>
      </c>
      <c r="C235" s="4">
        <v>68696</v>
      </c>
      <c r="D235" s="4">
        <v>2</v>
      </c>
      <c r="E235" s="4">
        <v>302</v>
      </c>
      <c r="F235" s="4">
        <v>1000</v>
      </c>
      <c r="G235" s="4">
        <f t="shared" si="6"/>
        <v>70000</v>
      </c>
    </row>
    <row r="236" spans="1:7" ht="12.75" x14ac:dyDescent="0.2">
      <c r="A236" s="6" t="s">
        <v>47</v>
      </c>
      <c r="B236" s="4">
        <v>0</v>
      </c>
      <c r="C236" s="4">
        <v>68446</v>
      </c>
      <c r="D236" s="4">
        <v>2</v>
      </c>
      <c r="E236" s="4">
        <v>552</v>
      </c>
      <c r="F236" s="4">
        <v>1000</v>
      </c>
      <c r="G236" s="4">
        <f t="shared" si="6"/>
        <v>70000</v>
      </c>
    </row>
    <row r="237" spans="1:7" ht="12.75" x14ac:dyDescent="0.2">
      <c r="A237" s="6" t="s">
        <v>48</v>
      </c>
      <c r="B237" s="4">
        <v>0</v>
      </c>
      <c r="C237" s="4">
        <v>68446</v>
      </c>
      <c r="D237" s="4">
        <v>2</v>
      </c>
      <c r="E237" s="4">
        <v>552</v>
      </c>
      <c r="F237" s="4">
        <v>1000</v>
      </c>
      <c r="G237" s="4">
        <f t="shared" si="6"/>
        <v>70000</v>
      </c>
    </row>
    <row r="238" spans="1:7" ht="12.75" x14ac:dyDescent="0.2">
      <c r="A238" s="6" t="s">
        <v>49</v>
      </c>
      <c r="B238" s="4">
        <v>0</v>
      </c>
      <c r="C238" s="4">
        <v>68446</v>
      </c>
      <c r="D238" s="4">
        <v>2</v>
      </c>
      <c r="E238" s="4">
        <v>552</v>
      </c>
      <c r="F238" s="4">
        <v>1000</v>
      </c>
      <c r="G238" s="4">
        <f t="shared" si="6"/>
        <v>70000</v>
      </c>
    </row>
    <row r="239" spans="1:7" ht="12.75" x14ac:dyDescent="0.2">
      <c r="A239" s="6" t="s">
        <v>50</v>
      </c>
      <c r="B239" s="4">
        <v>0</v>
      </c>
      <c r="C239" s="4">
        <v>67248</v>
      </c>
      <c r="D239" s="4">
        <v>0</v>
      </c>
      <c r="E239" s="4">
        <v>1752</v>
      </c>
      <c r="F239" s="4">
        <v>1000</v>
      </c>
      <c r="G239" s="4">
        <f t="shared" si="6"/>
        <v>70000</v>
      </c>
    </row>
    <row r="240" spans="1:7" ht="12.75" x14ac:dyDescent="0.2">
      <c r="A240" s="6" t="s">
        <v>51</v>
      </c>
      <c r="B240" s="4">
        <v>0</v>
      </c>
      <c r="C240" s="4">
        <v>65248</v>
      </c>
      <c r="D240" s="4">
        <v>0</v>
      </c>
      <c r="E240" s="4">
        <v>3752</v>
      </c>
      <c r="F240" s="4">
        <v>1000</v>
      </c>
      <c r="G240" s="4">
        <f t="shared" si="6"/>
        <v>70000</v>
      </c>
    </row>
    <row r="241" spans="1:7" ht="12.75" x14ac:dyDescent="0.2">
      <c r="A241" s="6" t="s">
        <v>52</v>
      </c>
      <c r="B241" s="4">
        <v>0</v>
      </c>
      <c r="C241" s="4">
        <v>65192</v>
      </c>
      <c r="D241" s="4">
        <v>0</v>
      </c>
      <c r="E241" s="4">
        <v>3808</v>
      </c>
      <c r="F241" s="4">
        <v>1000</v>
      </c>
      <c r="G241" s="4">
        <f t="shared" si="6"/>
        <v>70000</v>
      </c>
    </row>
    <row r="242" spans="1:7" ht="12.75" x14ac:dyDescent="0.2">
      <c r="A242" s="6" t="s">
        <v>53</v>
      </c>
      <c r="B242" s="4">
        <v>1000</v>
      </c>
      <c r="C242" s="4">
        <v>64192</v>
      </c>
      <c r="D242" s="4">
        <v>0</v>
      </c>
      <c r="E242" s="4">
        <v>3808</v>
      </c>
      <c r="F242" s="4">
        <v>1000</v>
      </c>
      <c r="G242" s="4">
        <f t="shared" si="6"/>
        <v>70000</v>
      </c>
    </row>
    <row r="243" spans="1:7" ht="12.75" x14ac:dyDescent="0.2">
      <c r="A243" s="6" t="s">
        <v>54</v>
      </c>
      <c r="B243" s="4">
        <v>0</v>
      </c>
      <c r="C243" s="4">
        <v>64692</v>
      </c>
      <c r="D243" s="4">
        <v>0</v>
      </c>
      <c r="E243" s="4">
        <v>4308</v>
      </c>
      <c r="F243" s="4">
        <v>1000</v>
      </c>
      <c r="G243" s="4">
        <f t="shared" si="6"/>
        <v>70000</v>
      </c>
    </row>
    <row r="244" spans="1:7" ht="12.75" x14ac:dyDescent="0.2">
      <c r="A244" s="6" t="s">
        <v>55</v>
      </c>
      <c r="B244" s="4">
        <v>0</v>
      </c>
      <c r="C244" s="4">
        <v>64692</v>
      </c>
      <c r="D244" s="4">
        <v>0</v>
      </c>
      <c r="E244" s="4">
        <v>4308</v>
      </c>
      <c r="F244" s="4">
        <v>1000</v>
      </c>
      <c r="G244" s="4">
        <f t="shared" si="6"/>
        <v>70000</v>
      </c>
    </row>
    <row r="245" spans="1:7" ht="12.75" x14ac:dyDescent="0.2">
      <c r="A245" s="6" t="s">
        <v>56</v>
      </c>
      <c r="B245" s="4">
        <v>0</v>
      </c>
      <c r="C245" s="4">
        <v>64942</v>
      </c>
      <c r="D245" s="4">
        <v>0</v>
      </c>
      <c r="E245" s="4">
        <v>4058</v>
      </c>
      <c r="F245" s="4">
        <v>1000</v>
      </c>
      <c r="G245" s="4">
        <f t="shared" si="6"/>
        <v>70000</v>
      </c>
    </row>
    <row r="246" spans="1:7" ht="12.75" x14ac:dyDescent="0.2">
      <c r="A246" s="6" t="s">
        <v>45</v>
      </c>
      <c r="B246" s="4">
        <v>500</v>
      </c>
      <c r="C246" s="4">
        <v>64942</v>
      </c>
      <c r="D246" s="4">
        <v>0</v>
      </c>
      <c r="E246" s="4">
        <v>3558</v>
      </c>
      <c r="F246" s="4">
        <v>1000</v>
      </c>
      <c r="G246" s="4">
        <f t="shared" si="6"/>
        <v>70000</v>
      </c>
    </row>
    <row r="247" spans="1:7" ht="12.75" x14ac:dyDescent="0.2">
      <c r="A247" s="7" t="s">
        <v>33</v>
      </c>
      <c r="B247" s="4"/>
      <c r="C247" s="4"/>
      <c r="D247" s="4"/>
      <c r="E247" s="4"/>
      <c r="F247" s="4"/>
      <c r="G247" s="4"/>
    </row>
    <row r="248" spans="1:7" ht="12.75" x14ac:dyDescent="0.2">
      <c r="A248" s="6" t="s">
        <v>46</v>
      </c>
      <c r="B248" s="4">
        <v>0</v>
      </c>
      <c r="C248" s="4">
        <v>65017</v>
      </c>
      <c r="D248" s="4">
        <v>0</v>
      </c>
      <c r="E248" s="4">
        <v>3983</v>
      </c>
      <c r="F248" s="4">
        <v>1000</v>
      </c>
      <c r="G248" s="4">
        <f t="shared" si="6"/>
        <v>70000</v>
      </c>
    </row>
    <row r="249" spans="1:7" ht="12.75" x14ac:dyDescent="0.2">
      <c r="A249" s="6" t="s">
        <v>47</v>
      </c>
      <c r="B249" s="4">
        <v>0</v>
      </c>
      <c r="C249" s="4">
        <v>65017</v>
      </c>
      <c r="D249" s="4">
        <v>0</v>
      </c>
      <c r="E249" s="4">
        <v>3983</v>
      </c>
      <c r="F249" s="4">
        <v>1000</v>
      </c>
      <c r="G249" s="4">
        <f t="shared" si="6"/>
        <v>70000</v>
      </c>
    </row>
    <row r="250" spans="1:7" ht="12.75" x14ac:dyDescent="0.2">
      <c r="A250" s="6" t="s">
        <v>48</v>
      </c>
      <c r="B250" s="4">
        <v>0</v>
      </c>
      <c r="C250" s="4">
        <v>65017</v>
      </c>
      <c r="D250" s="4">
        <v>0</v>
      </c>
      <c r="E250" s="4">
        <v>3983</v>
      </c>
      <c r="F250" s="4">
        <v>1000</v>
      </c>
      <c r="G250" s="4">
        <f t="shared" si="6"/>
        <v>70000</v>
      </c>
    </row>
    <row r="251" spans="1:7" ht="12.75" x14ac:dyDescent="0.2">
      <c r="A251" s="6" t="s">
        <v>49</v>
      </c>
      <c r="B251" s="4">
        <v>0</v>
      </c>
      <c r="C251" s="4">
        <v>65017</v>
      </c>
      <c r="D251" s="4">
        <v>0</v>
      </c>
      <c r="E251" s="4">
        <v>3983</v>
      </c>
      <c r="F251" s="4">
        <v>1000</v>
      </c>
      <c r="G251" s="4">
        <f t="shared" si="6"/>
        <v>70000</v>
      </c>
    </row>
    <row r="252" spans="1:7" ht="12.75" x14ac:dyDescent="0.2">
      <c r="A252" s="6" t="s">
        <v>50</v>
      </c>
      <c r="B252" s="4">
        <v>0</v>
      </c>
      <c r="C252" s="4">
        <v>65017</v>
      </c>
      <c r="D252" s="4">
        <v>0</v>
      </c>
      <c r="E252" s="4">
        <v>3983</v>
      </c>
      <c r="F252" s="4">
        <v>1000</v>
      </c>
      <c r="G252" s="4">
        <f t="shared" si="6"/>
        <v>70000</v>
      </c>
    </row>
    <row r="253" spans="1:7" ht="12.75" x14ac:dyDescent="0.2">
      <c r="A253" s="6" t="s">
        <v>51</v>
      </c>
      <c r="B253" s="4">
        <v>0</v>
      </c>
      <c r="C253" s="4">
        <v>65017</v>
      </c>
      <c r="D253" s="4">
        <v>0</v>
      </c>
      <c r="E253" s="4">
        <v>3983</v>
      </c>
      <c r="F253" s="4">
        <v>1000</v>
      </c>
      <c r="G253" s="4">
        <f t="shared" si="6"/>
        <v>70000</v>
      </c>
    </row>
    <row r="254" spans="1:7" ht="12.75" x14ac:dyDescent="0.2">
      <c r="A254" s="6" t="s">
        <v>52</v>
      </c>
      <c r="B254" s="4">
        <v>0</v>
      </c>
      <c r="C254" s="4">
        <v>65017</v>
      </c>
      <c r="D254" s="4">
        <v>0</v>
      </c>
      <c r="E254" s="4">
        <v>3983</v>
      </c>
      <c r="F254" s="4">
        <v>1000</v>
      </c>
      <c r="G254" s="4">
        <f t="shared" si="6"/>
        <v>70000</v>
      </c>
    </row>
    <row r="255" spans="1:7" ht="12.75" x14ac:dyDescent="0.2">
      <c r="A255" s="6" t="s">
        <v>53</v>
      </c>
      <c r="B255" s="4">
        <v>0</v>
      </c>
      <c r="C255" s="4">
        <v>65075</v>
      </c>
      <c r="D255" s="4">
        <v>0</v>
      </c>
      <c r="E255" s="4">
        <v>3925</v>
      </c>
      <c r="F255" s="4">
        <v>1000</v>
      </c>
      <c r="G255" s="4">
        <f t="shared" si="6"/>
        <v>70000</v>
      </c>
    </row>
    <row r="256" spans="1:7" ht="12.75" x14ac:dyDescent="0.2">
      <c r="A256" s="6" t="s">
        <v>54</v>
      </c>
      <c r="B256" s="4">
        <v>1500</v>
      </c>
      <c r="C256" s="4">
        <v>63575</v>
      </c>
      <c r="D256" s="4">
        <v>0</v>
      </c>
      <c r="E256" s="4">
        <v>3925</v>
      </c>
      <c r="F256" s="4">
        <v>1000</v>
      </c>
      <c r="G256" s="4">
        <f t="shared" si="6"/>
        <v>70000</v>
      </c>
    </row>
    <row r="257" spans="1:7" ht="12.75" x14ac:dyDescent="0.2">
      <c r="A257" s="6" t="s">
        <v>55</v>
      </c>
      <c r="B257" s="4">
        <v>49902</v>
      </c>
      <c r="C257" s="4">
        <v>36731</v>
      </c>
      <c r="D257" s="4">
        <v>0</v>
      </c>
      <c r="E257" s="4">
        <v>12367</v>
      </c>
      <c r="F257" s="4">
        <v>1000</v>
      </c>
      <c r="G257" s="4">
        <f t="shared" si="6"/>
        <v>100000</v>
      </c>
    </row>
    <row r="258" spans="1:7" ht="12.75" x14ac:dyDescent="0.2">
      <c r="A258" s="6" t="s">
        <v>56</v>
      </c>
      <c r="B258" s="4">
        <v>44144</v>
      </c>
      <c r="C258" s="4">
        <v>41231</v>
      </c>
      <c r="D258" s="4">
        <v>0</v>
      </c>
      <c r="E258" s="4">
        <v>13625</v>
      </c>
      <c r="F258" s="4">
        <v>1000</v>
      </c>
      <c r="G258" s="4">
        <f t="shared" si="6"/>
        <v>100000</v>
      </c>
    </row>
    <row r="259" spans="1:7" ht="12.75" x14ac:dyDescent="0.2">
      <c r="A259" s="6" t="s">
        <v>45</v>
      </c>
      <c r="B259" s="4">
        <v>54144</v>
      </c>
      <c r="C259" s="4">
        <v>33231</v>
      </c>
      <c r="D259" s="4">
        <v>0</v>
      </c>
      <c r="E259" s="4">
        <v>11625</v>
      </c>
      <c r="F259" s="4">
        <v>1000</v>
      </c>
      <c r="G259" s="4">
        <f t="shared" si="6"/>
        <v>100000</v>
      </c>
    </row>
    <row r="260" spans="1:7" ht="12.75" x14ac:dyDescent="0.2">
      <c r="A260" s="17" t="s">
        <v>34</v>
      </c>
      <c r="B260" s="4"/>
      <c r="C260" s="4"/>
      <c r="D260" s="4"/>
      <c r="E260" s="4"/>
      <c r="F260" s="4"/>
      <c r="G260" s="4"/>
    </row>
    <row r="261" spans="1:7" ht="12.75" x14ac:dyDescent="0.2">
      <c r="A261" s="6" t="s">
        <v>46</v>
      </c>
      <c r="B261" s="4">
        <v>42517</v>
      </c>
      <c r="C261" s="4">
        <v>52858</v>
      </c>
      <c r="D261" s="4">
        <v>0</v>
      </c>
      <c r="E261" s="4">
        <v>3625</v>
      </c>
      <c r="F261" s="4">
        <v>1000</v>
      </c>
      <c r="G261" s="4">
        <f t="shared" si="6"/>
        <v>100000</v>
      </c>
    </row>
    <row r="262" spans="1:7" ht="12.75" x14ac:dyDescent="0.2">
      <c r="A262" s="6" t="s">
        <v>47</v>
      </c>
      <c r="B262" s="4">
        <v>47517</v>
      </c>
      <c r="C262" s="4">
        <v>47858</v>
      </c>
      <c r="D262" s="4">
        <v>0</v>
      </c>
      <c r="E262" s="4">
        <v>3625</v>
      </c>
      <c r="F262" s="4">
        <v>1000</v>
      </c>
      <c r="G262" s="4">
        <f t="shared" si="6"/>
        <v>100000</v>
      </c>
    </row>
    <row r="263" spans="1:7" ht="12.75" x14ac:dyDescent="0.2">
      <c r="A263" s="6" t="s">
        <v>48</v>
      </c>
      <c r="B263" s="4">
        <v>46017</v>
      </c>
      <c r="C263" s="4">
        <v>49858</v>
      </c>
      <c r="D263" s="4">
        <v>0</v>
      </c>
      <c r="E263" s="4">
        <v>3125</v>
      </c>
      <c r="F263" s="4">
        <v>1000</v>
      </c>
      <c r="G263" s="4">
        <f t="shared" si="6"/>
        <v>100000</v>
      </c>
    </row>
    <row r="264" spans="1:7" ht="12.75" x14ac:dyDescent="0.2">
      <c r="A264" s="6" t="s">
        <v>49</v>
      </c>
      <c r="B264" s="4">
        <v>51767</v>
      </c>
      <c r="C264" s="4">
        <v>44108</v>
      </c>
      <c r="D264" s="4">
        <v>0</v>
      </c>
      <c r="E264" s="4">
        <v>3125</v>
      </c>
      <c r="F264" s="4">
        <v>1000</v>
      </c>
      <c r="G264" s="4">
        <f t="shared" si="6"/>
        <v>100000</v>
      </c>
    </row>
    <row r="265" spans="1:7" ht="12.75" x14ac:dyDescent="0.2">
      <c r="A265" s="6" t="s">
        <v>50</v>
      </c>
      <c r="B265" s="4">
        <v>49267</v>
      </c>
      <c r="C265" s="4">
        <v>46608</v>
      </c>
      <c r="D265" s="4">
        <v>0</v>
      </c>
      <c r="E265" s="4">
        <v>3125</v>
      </c>
      <c r="F265" s="4">
        <v>1000</v>
      </c>
      <c r="G265" s="4">
        <f t="shared" si="6"/>
        <v>100000</v>
      </c>
    </row>
    <row r="266" spans="1:7" ht="12.75" x14ac:dyDescent="0.2">
      <c r="A266" s="6" t="s">
        <v>51</v>
      </c>
      <c r="B266" s="4">
        <v>67375</v>
      </c>
      <c r="C266" s="4">
        <v>28500</v>
      </c>
      <c r="D266" s="4">
        <v>0</v>
      </c>
      <c r="E266" s="4">
        <v>3125</v>
      </c>
      <c r="F266" s="4">
        <v>1000</v>
      </c>
      <c r="G266" s="4">
        <f t="shared" si="6"/>
        <v>100000</v>
      </c>
    </row>
    <row r="267" spans="1:7" ht="12.75" x14ac:dyDescent="0.2">
      <c r="A267" s="6" t="s">
        <v>52</v>
      </c>
      <c r="B267" s="4">
        <v>73969</v>
      </c>
      <c r="C267" s="4">
        <v>22000</v>
      </c>
      <c r="D267" s="4">
        <v>0</v>
      </c>
      <c r="E267" s="4">
        <v>3031</v>
      </c>
      <c r="F267" s="4">
        <v>1000</v>
      </c>
      <c r="G267" s="4">
        <f>SUM(B267:F267)</f>
        <v>100000</v>
      </c>
    </row>
    <row r="268" spans="1:7" ht="12.75" x14ac:dyDescent="0.2">
      <c r="A268" s="6" t="s">
        <v>53</v>
      </c>
      <c r="B268" s="4">
        <v>78968</v>
      </c>
      <c r="C268" s="4">
        <v>17000</v>
      </c>
      <c r="D268" s="4">
        <v>0</v>
      </c>
      <c r="E268" s="4">
        <v>3032</v>
      </c>
      <c r="F268" s="4">
        <v>1000</v>
      </c>
      <c r="G268" s="4">
        <f t="shared" si="6"/>
        <v>100000</v>
      </c>
    </row>
    <row r="269" spans="1:7" ht="12.75" x14ac:dyDescent="0.2">
      <c r="A269" s="6" t="s">
        <v>54</v>
      </c>
      <c r="B269" s="4">
        <v>70968</v>
      </c>
      <c r="C269" s="4">
        <v>25000</v>
      </c>
      <c r="D269" s="4">
        <v>0</v>
      </c>
      <c r="E269" s="4">
        <v>3032</v>
      </c>
      <c r="F269" s="4">
        <v>1000</v>
      </c>
      <c r="G269" s="4">
        <f t="shared" si="6"/>
        <v>100000</v>
      </c>
    </row>
    <row r="270" spans="1:7" ht="12.75" x14ac:dyDescent="0.2">
      <c r="A270" s="6" t="s">
        <v>55</v>
      </c>
      <c r="B270" s="4">
        <v>71468</v>
      </c>
      <c r="C270" s="4">
        <v>24500</v>
      </c>
      <c r="D270" s="4">
        <v>0</v>
      </c>
      <c r="E270" s="4">
        <v>3032</v>
      </c>
      <c r="F270" s="4">
        <v>1000</v>
      </c>
      <c r="G270" s="4">
        <f t="shared" si="6"/>
        <v>100000</v>
      </c>
    </row>
    <row r="271" spans="1:7" ht="12.75" x14ac:dyDescent="0.2">
      <c r="A271" s="6" t="s">
        <v>56</v>
      </c>
      <c r="B271" s="4">
        <v>74268</v>
      </c>
      <c r="C271" s="4">
        <v>21700</v>
      </c>
      <c r="D271" s="4">
        <v>0</v>
      </c>
      <c r="E271" s="4">
        <v>3032</v>
      </c>
      <c r="F271" s="4">
        <v>1000</v>
      </c>
      <c r="G271" s="4">
        <f t="shared" si="6"/>
        <v>100000</v>
      </c>
    </row>
    <row r="272" spans="1:7" ht="12.75" x14ac:dyDescent="0.2">
      <c r="A272" s="6" t="s">
        <v>45</v>
      </c>
      <c r="B272" s="4">
        <v>82010</v>
      </c>
      <c r="C272" s="4">
        <v>13958</v>
      </c>
      <c r="D272" s="4">
        <v>0</v>
      </c>
      <c r="E272" s="4">
        <v>3032</v>
      </c>
      <c r="F272" s="4">
        <v>1000</v>
      </c>
      <c r="G272" s="4">
        <f>SUM(B272:F272)</f>
        <v>100000</v>
      </c>
    </row>
    <row r="273" spans="1:7" ht="14.25" customHeight="1" x14ac:dyDescent="0.2">
      <c r="A273" s="26" t="s">
        <v>35</v>
      </c>
      <c r="B273" s="5"/>
      <c r="C273" s="5"/>
      <c r="D273" s="5"/>
      <c r="E273" s="5"/>
      <c r="F273" s="4"/>
      <c r="G273" s="4"/>
    </row>
    <row r="274" spans="1:7" ht="12.75" x14ac:dyDescent="0.2">
      <c r="A274" s="6" t="s">
        <v>46</v>
      </c>
      <c r="B274" s="5">
        <v>81784</v>
      </c>
      <c r="C274" s="5">
        <v>14184</v>
      </c>
      <c r="D274" s="4">
        <v>0</v>
      </c>
      <c r="E274" s="5">
        <v>3032</v>
      </c>
      <c r="F274" s="4">
        <v>1000</v>
      </c>
      <c r="G274" s="4">
        <f>SUM(B274:F274)</f>
        <v>100000</v>
      </c>
    </row>
    <row r="275" spans="1:7" ht="12.75" x14ac:dyDescent="0.2">
      <c r="A275" s="6" t="s">
        <v>47</v>
      </c>
      <c r="B275" s="5">
        <v>86368</v>
      </c>
      <c r="C275" s="5">
        <v>12000</v>
      </c>
      <c r="D275" s="4">
        <v>0</v>
      </c>
      <c r="E275" s="5">
        <v>632</v>
      </c>
      <c r="F275" s="4">
        <v>1000</v>
      </c>
      <c r="G275" s="4">
        <f t="shared" si="6"/>
        <v>100000</v>
      </c>
    </row>
    <row r="276" spans="1:7" ht="12.75" x14ac:dyDescent="0.2">
      <c r="A276" s="6" t="s">
        <v>48</v>
      </c>
      <c r="B276" s="5">
        <v>86868</v>
      </c>
      <c r="C276" s="8">
        <v>11500</v>
      </c>
      <c r="D276" s="4">
        <v>0</v>
      </c>
      <c r="E276" s="5">
        <v>632</v>
      </c>
      <c r="F276" s="4">
        <v>1000</v>
      </c>
      <c r="G276" s="4">
        <f t="shared" si="6"/>
        <v>100000</v>
      </c>
    </row>
    <row r="277" spans="1:7" ht="12.75" x14ac:dyDescent="0.2">
      <c r="A277" s="6" t="s">
        <v>49</v>
      </c>
      <c r="B277" s="5">
        <v>98368</v>
      </c>
      <c r="C277" s="4">
        <v>0</v>
      </c>
      <c r="D277" s="4">
        <v>0</v>
      </c>
      <c r="E277" s="5">
        <v>632</v>
      </c>
      <c r="F277" s="4">
        <v>1000</v>
      </c>
      <c r="G277" s="4">
        <f t="shared" si="6"/>
        <v>100000</v>
      </c>
    </row>
    <row r="278" spans="1:7" ht="12.75" x14ac:dyDescent="0.2">
      <c r="A278" s="6" t="s">
        <v>50</v>
      </c>
      <c r="B278" s="5">
        <v>69368</v>
      </c>
      <c r="C278" s="5">
        <v>29000</v>
      </c>
      <c r="D278" s="4">
        <v>0</v>
      </c>
      <c r="E278" s="5">
        <v>632</v>
      </c>
      <c r="F278" s="4">
        <v>1000</v>
      </c>
      <c r="G278" s="4">
        <f t="shared" si="6"/>
        <v>100000</v>
      </c>
    </row>
    <row r="279" spans="1:7" ht="12.75" x14ac:dyDescent="0.2">
      <c r="A279" s="6" t="s">
        <v>51</v>
      </c>
      <c r="B279" s="5">
        <v>51205.8</v>
      </c>
      <c r="C279" s="5">
        <v>47000</v>
      </c>
      <c r="D279" s="4">
        <v>0</v>
      </c>
      <c r="E279" s="5">
        <v>794.2</v>
      </c>
      <c r="F279" s="4">
        <v>1000</v>
      </c>
      <c r="G279" s="4">
        <f t="shared" si="6"/>
        <v>100000</v>
      </c>
    </row>
    <row r="280" spans="1:7" ht="12.75" x14ac:dyDescent="0.2">
      <c r="A280" s="6" t="s">
        <v>52</v>
      </c>
      <c r="B280" s="5">
        <v>59706</v>
      </c>
      <c r="C280" s="5">
        <v>38500</v>
      </c>
      <c r="D280" s="4">
        <v>0</v>
      </c>
      <c r="E280" s="5">
        <v>794</v>
      </c>
      <c r="F280" s="4">
        <v>1000</v>
      </c>
      <c r="G280" s="4">
        <f t="shared" si="6"/>
        <v>100000</v>
      </c>
    </row>
    <row r="281" spans="1:7" ht="12.75" x14ac:dyDescent="0.2">
      <c r="A281" s="6" t="s">
        <v>53</v>
      </c>
      <c r="B281" s="5">
        <v>71206</v>
      </c>
      <c r="C281" s="5">
        <v>27000</v>
      </c>
      <c r="D281" s="4">
        <v>0</v>
      </c>
      <c r="E281" s="5">
        <v>794</v>
      </c>
      <c r="F281" s="4">
        <v>1000</v>
      </c>
      <c r="G281" s="4">
        <f t="shared" si="6"/>
        <v>100000</v>
      </c>
    </row>
    <row r="282" spans="1:7" ht="12.75" x14ac:dyDescent="0.2">
      <c r="A282" s="6" t="s">
        <v>54</v>
      </c>
      <c r="B282" s="5">
        <v>76206</v>
      </c>
      <c r="C282" s="5">
        <v>22000</v>
      </c>
      <c r="D282" s="4">
        <v>0</v>
      </c>
      <c r="E282" s="5">
        <v>794</v>
      </c>
      <c r="F282" s="4">
        <v>1000</v>
      </c>
      <c r="G282" s="4">
        <f t="shared" si="6"/>
        <v>100000</v>
      </c>
    </row>
    <row r="283" spans="1:7" ht="12.75" x14ac:dyDescent="0.2">
      <c r="A283" s="6" t="s">
        <v>55</v>
      </c>
      <c r="B283" s="5">
        <v>70706</v>
      </c>
      <c r="C283" s="5">
        <v>27500</v>
      </c>
      <c r="D283" s="4">
        <v>0</v>
      </c>
      <c r="E283" s="5">
        <v>794</v>
      </c>
      <c r="F283" s="4">
        <v>1000</v>
      </c>
      <c r="G283" s="4">
        <f t="shared" si="6"/>
        <v>100000</v>
      </c>
    </row>
    <row r="284" spans="1:7" ht="12.75" x14ac:dyDescent="0.2">
      <c r="A284" s="6" t="s">
        <v>56</v>
      </c>
      <c r="B284" s="5">
        <v>60706</v>
      </c>
      <c r="C284" s="5">
        <v>37500</v>
      </c>
      <c r="D284" s="4">
        <v>0</v>
      </c>
      <c r="E284" s="5">
        <v>794</v>
      </c>
      <c r="F284" s="4">
        <v>1000</v>
      </c>
      <c r="G284" s="4">
        <f t="shared" ref="G284:G297" si="7">SUM(B284:F284)</f>
        <v>100000</v>
      </c>
    </row>
    <row r="285" spans="1:7" ht="12.75" x14ac:dyDescent="0.2">
      <c r="A285" s="6" t="s">
        <v>45</v>
      </c>
      <c r="B285" s="5">
        <v>73206</v>
      </c>
      <c r="C285" s="5">
        <v>25000</v>
      </c>
      <c r="D285" s="4">
        <v>0</v>
      </c>
      <c r="E285" s="5">
        <v>794</v>
      </c>
      <c r="F285" s="4">
        <v>1000</v>
      </c>
      <c r="G285" s="4">
        <f>SUM(B285:F285)</f>
        <v>100000</v>
      </c>
    </row>
    <row r="286" spans="1:7" ht="12.75" x14ac:dyDescent="0.2">
      <c r="A286" s="26" t="s">
        <v>36</v>
      </c>
      <c r="B286" s="4"/>
      <c r="C286" s="4"/>
      <c r="D286" s="4"/>
      <c r="E286" s="4"/>
      <c r="F286" s="4"/>
      <c r="G286" s="4"/>
    </row>
    <row r="287" spans="1:7" ht="12.75" x14ac:dyDescent="0.2">
      <c r="A287" s="6" t="s">
        <v>46</v>
      </c>
      <c r="B287" s="4">
        <v>60706</v>
      </c>
      <c r="C287" s="4">
        <v>37500</v>
      </c>
      <c r="D287" s="4">
        <v>0</v>
      </c>
      <c r="E287" s="4">
        <v>794</v>
      </c>
      <c r="F287" s="4">
        <v>1000</v>
      </c>
      <c r="G287" s="4">
        <f>SUM(B287:F287)</f>
        <v>100000</v>
      </c>
    </row>
    <row r="288" spans="1:7" ht="12.75" x14ac:dyDescent="0.2">
      <c r="A288" s="6" t="s">
        <v>47</v>
      </c>
      <c r="B288" s="4">
        <v>66206</v>
      </c>
      <c r="C288" s="4">
        <v>32000</v>
      </c>
      <c r="D288" s="4">
        <v>0</v>
      </c>
      <c r="E288" s="4">
        <v>794</v>
      </c>
      <c r="F288" s="4">
        <v>1000</v>
      </c>
      <c r="G288" s="4">
        <f t="shared" si="7"/>
        <v>100000</v>
      </c>
    </row>
    <row r="289" spans="1:7" ht="12.75" x14ac:dyDescent="0.2">
      <c r="A289" s="6" t="s">
        <v>48</v>
      </c>
      <c r="B289" s="4">
        <v>72206</v>
      </c>
      <c r="C289" s="4">
        <v>26000</v>
      </c>
      <c r="D289" s="4">
        <v>0</v>
      </c>
      <c r="E289" s="4">
        <v>794</v>
      </c>
      <c r="F289" s="4">
        <v>1000</v>
      </c>
      <c r="G289" s="4">
        <f t="shared" si="7"/>
        <v>100000</v>
      </c>
    </row>
    <row r="290" spans="1:7" ht="12.75" x14ac:dyDescent="0.2">
      <c r="A290" s="6" t="s">
        <v>49</v>
      </c>
      <c r="B290" s="4">
        <v>53206</v>
      </c>
      <c r="C290" s="4">
        <v>45000</v>
      </c>
      <c r="D290" s="4">
        <v>0</v>
      </c>
      <c r="E290" s="4">
        <v>794</v>
      </c>
      <c r="F290" s="4">
        <v>1000</v>
      </c>
      <c r="G290" s="4">
        <f t="shared" si="7"/>
        <v>100000</v>
      </c>
    </row>
    <row r="291" spans="1:7" ht="12.75" x14ac:dyDescent="0.2">
      <c r="A291" s="6" t="s">
        <v>50</v>
      </c>
      <c r="B291" s="4">
        <v>62706</v>
      </c>
      <c r="C291" s="4">
        <v>35500</v>
      </c>
      <c r="D291" s="4">
        <v>0</v>
      </c>
      <c r="E291" s="4">
        <v>794</v>
      </c>
      <c r="F291" s="4">
        <v>1000</v>
      </c>
      <c r="G291" s="4">
        <f t="shared" si="7"/>
        <v>100000</v>
      </c>
    </row>
    <row r="292" spans="1:7" ht="12.75" x14ac:dyDescent="0.2">
      <c r="A292" s="6" t="s">
        <v>51</v>
      </c>
      <c r="B292" s="4">
        <v>45255</v>
      </c>
      <c r="C292" s="4">
        <v>52500</v>
      </c>
      <c r="D292" s="4">
        <v>0</v>
      </c>
      <c r="E292" s="4">
        <v>1245</v>
      </c>
      <c r="F292" s="4">
        <v>1000</v>
      </c>
      <c r="G292" s="4">
        <f t="shared" si="7"/>
        <v>100000</v>
      </c>
    </row>
    <row r="293" spans="1:7" ht="12.75" x14ac:dyDescent="0.2">
      <c r="A293" s="6" t="s">
        <v>52</v>
      </c>
      <c r="B293" s="4">
        <v>56755</v>
      </c>
      <c r="C293" s="4">
        <v>41000</v>
      </c>
      <c r="D293" s="4">
        <v>0</v>
      </c>
      <c r="E293" s="4">
        <v>1245</v>
      </c>
      <c r="F293" s="4">
        <v>1000</v>
      </c>
      <c r="G293" s="4">
        <f t="shared" si="7"/>
        <v>100000</v>
      </c>
    </row>
    <row r="294" spans="1:7" ht="12.75" x14ac:dyDescent="0.2">
      <c r="A294" s="6" t="s">
        <v>53</v>
      </c>
      <c r="B294" s="4">
        <v>64755</v>
      </c>
      <c r="C294" s="4">
        <v>33000</v>
      </c>
      <c r="D294" s="4">
        <v>0</v>
      </c>
      <c r="E294" s="4">
        <v>1245</v>
      </c>
      <c r="F294" s="4">
        <v>1000</v>
      </c>
      <c r="G294" s="4">
        <f t="shared" si="7"/>
        <v>100000</v>
      </c>
    </row>
    <row r="295" spans="1:7" ht="12.75" x14ac:dyDescent="0.2">
      <c r="A295" s="6" t="s">
        <v>54</v>
      </c>
      <c r="B295" s="4">
        <v>54755</v>
      </c>
      <c r="C295" s="4">
        <v>43000</v>
      </c>
      <c r="D295" s="4">
        <v>0</v>
      </c>
      <c r="E295" s="4">
        <v>1245</v>
      </c>
      <c r="F295" s="4">
        <v>1000</v>
      </c>
      <c r="G295" s="4">
        <f t="shared" si="7"/>
        <v>100000</v>
      </c>
    </row>
    <row r="296" spans="1:7" ht="12.75" x14ac:dyDescent="0.2">
      <c r="A296" s="6" t="s">
        <v>55</v>
      </c>
      <c r="B296" s="4">
        <v>63755</v>
      </c>
      <c r="C296" s="4">
        <v>34000</v>
      </c>
      <c r="D296" s="4">
        <v>0</v>
      </c>
      <c r="E296" s="4">
        <v>1245</v>
      </c>
      <c r="F296" s="4">
        <v>1000</v>
      </c>
      <c r="G296" s="4">
        <f t="shared" si="7"/>
        <v>100000</v>
      </c>
    </row>
    <row r="297" spans="1:7" ht="12.75" x14ac:dyDescent="0.2">
      <c r="A297" s="6" t="s">
        <v>56</v>
      </c>
      <c r="B297" s="4">
        <v>69755</v>
      </c>
      <c r="C297" s="4">
        <v>28000</v>
      </c>
      <c r="D297" s="4">
        <v>0</v>
      </c>
      <c r="E297" s="4">
        <v>1245</v>
      </c>
      <c r="F297" s="4">
        <v>1000</v>
      </c>
      <c r="G297" s="4">
        <f t="shared" si="7"/>
        <v>100000</v>
      </c>
    </row>
    <row r="298" spans="1:7" ht="12.75" x14ac:dyDescent="0.2">
      <c r="A298" s="6" t="s">
        <v>45</v>
      </c>
      <c r="B298" s="4">
        <v>73755</v>
      </c>
      <c r="C298" s="4">
        <v>24000</v>
      </c>
      <c r="D298" s="4">
        <v>0</v>
      </c>
      <c r="E298" s="4">
        <v>1245</v>
      </c>
      <c r="F298" s="4">
        <v>1000</v>
      </c>
      <c r="G298" s="4">
        <f>SUM(B298:F298)</f>
        <v>100000</v>
      </c>
    </row>
    <row r="299" spans="1:7" ht="12.75" x14ac:dyDescent="0.2">
      <c r="A299" s="26" t="s">
        <v>57</v>
      </c>
      <c r="B299" s="4"/>
      <c r="C299" s="4"/>
      <c r="D299" s="4"/>
      <c r="E299" s="4"/>
      <c r="F299" s="4"/>
      <c r="G299" s="4"/>
    </row>
    <row r="300" spans="1:7" ht="12.75" x14ac:dyDescent="0.2">
      <c r="A300" s="6" t="s">
        <v>46</v>
      </c>
      <c r="B300" s="4">
        <v>65755</v>
      </c>
      <c r="C300" s="4">
        <v>32000</v>
      </c>
      <c r="D300" s="4">
        <v>0</v>
      </c>
      <c r="E300" s="4">
        <v>1245</v>
      </c>
      <c r="F300" s="4">
        <v>1000</v>
      </c>
      <c r="G300" s="4">
        <f t="shared" ref="G300:G349" si="8">SUM(B300:F300)</f>
        <v>100000</v>
      </c>
    </row>
    <row r="301" spans="1:7" ht="12.75" x14ac:dyDescent="0.2">
      <c r="A301" s="6" t="s">
        <v>47</v>
      </c>
      <c r="B301" s="4">
        <v>70755</v>
      </c>
      <c r="C301" s="4">
        <v>27000</v>
      </c>
      <c r="D301" s="4">
        <v>0</v>
      </c>
      <c r="E301" s="4">
        <v>1245</v>
      </c>
      <c r="F301" s="4">
        <v>1000</v>
      </c>
      <c r="G301" s="4">
        <f t="shared" si="8"/>
        <v>100000</v>
      </c>
    </row>
    <row r="302" spans="1:7" ht="12.75" x14ac:dyDescent="0.2">
      <c r="A302" s="6" t="s">
        <v>48</v>
      </c>
      <c r="B302" s="4">
        <v>61755</v>
      </c>
      <c r="C302" s="4">
        <v>36000</v>
      </c>
      <c r="D302" s="4">
        <v>0</v>
      </c>
      <c r="E302" s="4">
        <v>1245</v>
      </c>
      <c r="F302" s="4">
        <v>1000</v>
      </c>
      <c r="G302" s="4">
        <f t="shared" si="8"/>
        <v>100000</v>
      </c>
    </row>
    <row r="303" spans="1:7" ht="12.75" x14ac:dyDescent="0.2">
      <c r="A303" s="6" t="s">
        <v>49</v>
      </c>
      <c r="B303" s="4">
        <v>58755</v>
      </c>
      <c r="C303" s="4">
        <v>39000</v>
      </c>
      <c r="D303" s="4">
        <v>0</v>
      </c>
      <c r="E303" s="4">
        <v>1245</v>
      </c>
      <c r="F303" s="4">
        <v>1000</v>
      </c>
      <c r="G303" s="4">
        <f t="shared" si="8"/>
        <v>100000</v>
      </c>
    </row>
    <row r="304" spans="1:7" ht="12.75" x14ac:dyDescent="0.2">
      <c r="A304" s="6" t="s">
        <v>50</v>
      </c>
      <c r="B304" s="4">
        <v>48755</v>
      </c>
      <c r="C304" s="4">
        <v>49000</v>
      </c>
      <c r="D304" s="4">
        <v>0</v>
      </c>
      <c r="E304" s="4">
        <v>1245</v>
      </c>
      <c r="F304" s="4">
        <v>1000</v>
      </c>
      <c r="G304" s="4">
        <f t="shared" si="8"/>
        <v>100000</v>
      </c>
    </row>
    <row r="305" spans="1:7" ht="12.75" x14ac:dyDescent="0.2">
      <c r="A305" s="6" t="s">
        <v>51</v>
      </c>
      <c r="B305" s="4">
        <v>48755</v>
      </c>
      <c r="C305" s="4">
        <v>49000</v>
      </c>
      <c r="D305" s="4">
        <v>0</v>
      </c>
      <c r="E305" s="4">
        <v>1245</v>
      </c>
      <c r="F305" s="4">
        <v>1000</v>
      </c>
      <c r="G305" s="4">
        <f t="shared" si="8"/>
        <v>100000</v>
      </c>
    </row>
    <row r="306" spans="1:7" ht="12.75" x14ac:dyDescent="0.2">
      <c r="A306" s="6" t="s">
        <v>52</v>
      </c>
      <c r="B306" s="4">
        <v>50068</v>
      </c>
      <c r="C306" s="4">
        <v>49000</v>
      </c>
      <c r="D306" s="4">
        <v>0</v>
      </c>
      <c r="E306" s="4">
        <v>932</v>
      </c>
      <c r="F306" s="4">
        <v>0</v>
      </c>
      <c r="G306" s="4">
        <f t="shared" si="8"/>
        <v>100000</v>
      </c>
    </row>
    <row r="307" spans="1:7" ht="12.75" x14ac:dyDescent="0.2">
      <c r="A307" s="6" t="s">
        <v>53</v>
      </c>
      <c r="B307" s="4">
        <v>58068</v>
      </c>
      <c r="C307" s="4">
        <v>41000</v>
      </c>
      <c r="D307" s="4">
        <v>0</v>
      </c>
      <c r="E307" s="4">
        <v>932</v>
      </c>
      <c r="F307" s="4">
        <v>0</v>
      </c>
      <c r="G307" s="4">
        <f>SUM(B307:F307)</f>
        <v>100000</v>
      </c>
    </row>
    <row r="308" spans="1:7" ht="12.75" x14ac:dyDescent="0.2">
      <c r="A308" s="6" t="s">
        <v>54</v>
      </c>
      <c r="B308" s="4">
        <v>71068</v>
      </c>
      <c r="C308" s="4">
        <v>28000</v>
      </c>
      <c r="D308" s="4">
        <v>0</v>
      </c>
      <c r="E308" s="4">
        <v>932</v>
      </c>
      <c r="F308" s="4">
        <v>0</v>
      </c>
      <c r="G308" s="4">
        <f t="shared" si="8"/>
        <v>100000</v>
      </c>
    </row>
    <row r="309" spans="1:7" ht="12.75" x14ac:dyDescent="0.2">
      <c r="A309" s="6" t="s">
        <v>55</v>
      </c>
      <c r="B309" s="4">
        <v>91068</v>
      </c>
      <c r="C309" s="4">
        <v>8000</v>
      </c>
      <c r="D309" s="4">
        <v>0</v>
      </c>
      <c r="E309" s="4">
        <v>932</v>
      </c>
      <c r="F309" s="4">
        <v>0</v>
      </c>
      <c r="G309" s="4">
        <f t="shared" si="8"/>
        <v>100000</v>
      </c>
    </row>
    <row r="310" spans="1:7" ht="12.75" x14ac:dyDescent="0.2">
      <c r="A310" s="6" t="s">
        <v>56</v>
      </c>
      <c r="B310" s="4">
        <v>84405</v>
      </c>
      <c r="C310" s="4">
        <v>14000</v>
      </c>
      <c r="D310" s="4">
        <v>0</v>
      </c>
      <c r="E310" s="4">
        <v>1595</v>
      </c>
      <c r="F310" s="4">
        <v>0</v>
      </c>
      <c r="G310" s="4">
        <f t="shared" si="8"/>
        <v>100000</v>
      </c>
    </row>
    <row r="311" spans="1:7" ht="12.75" x14ac:dyDescent="0.2">
      <c r="A311" s="6" t="s">
        <v>45</v>
      </c>
      <c r="B311" s="4">
        <v>86405</v>
      </c>
      <c r="C311" s="4">
        <v>12000</v>
      </c>
      <c r="D311" s="4">
        <v>0</v>
      </c>
      <c r="E311" s="4">
        <v>1595</v>
      </c>
      <c r="F311" s="4">
        <v>0</v>
      </c>
      <c r="G311" s="4">
        <f t="shared" si="8"/>
        <v>100000</v>
      </c>
    </row>
    <row r="312" spans="1:7" ht="15.75" customHeight="1" x14ac:dyDescent="0.2">
      <c r="A312" s="9" t="s">
        <v>58</v>
      </c>
      <c r="B312" s="4"/>
      <c r="C312" s="4"/>
      <c r="D312" s="4"/>
      <c r="E312" s="4"/>
      <c r="F312" s="4"/>
      <c r="G312" s="4"/>
    </row>
    <row r="313" spans="1:7" ht="12.75" x14ac:dyDescent="0.2">
      <c r="A313" s="6" t="s">
        <v>46</v>
      </c>
      <c r="B313" s="4">
        <v>78405</v>
      </c>
      <c r="C313" s="4">
        <v>20000</v>
      </c>
      <c r="D313" s="4">
        <v>0</v>
      </c>
      <c r="E313" s="4">
        <v>1595</v>
      </c>
      <c r="F313" s="4">
        <v>0</v>
      </c>
      <c r="G313" s="4">
        <f t="shared" si="8"/>
        <v>100000</v>
      </c>
    </row>
    <row r="314" spans="1:7" ht="12.75" x14ac:dyDescent="0.2">
      <c r="A314" s="6" t="s">
        <v>47</v>
      </c>
      <c r="B314" s="4">
        <v>76405</v>
      </c>
      <c r="C314" s="4">
        <v>22000</v>
      </c>
      <c r="D314" s="4">
        <v>0</v>
      </c>
      <c r="E314" s="4">
        <v>1595</v>
      </c>
      <c r="F314" s="4">
        <v>0</v>
      </c>
      <c r="G314" s="4">
        <f t="shared" si="8"/>
        <v>100000</v>
      </c>
    </row>
    <row r="315" spans="1:7" ht="12.75" x14ac:dyDescent="0.2">
      <c r="A315" s="6" t="s">
        <v>48</v>
      </c>
      <c r="B315" s="4">
        <v>74405</v>
      </c>
      <c r="C315" s="4">
        <v>24000</v>
      </c>
      <c r="D315" s="4">
        <v>0</v>
      </c>
      <c r="E315" s="4">
        <v>1595</v>
      </c>
      <c r="F315" s="4">
        <v>0</v>
      </c>
      <c r="G315" s="4">
        <f t="shared" si="8"/>
        <v>100000</v>
      </c>
    </row>
    <row r="316" spans="1:7" ht="12.75" x14ac:dyDescent="0.2">
      <c r="A316" s="6" t="s">
        <v>49</v>
      </c>
      <c r="B316" s="4">
        <v>63405</v>
      </c>
      <c r="C316" s="4">
        <v>35000</v>
      </c>
      <c r="D316" s="4">
        <v>0</v>
      </c>
      <c r="E316" s="4">
        <v>1595</v>
      </c>
      <c r="F316" s="4">
        <v>0</v>
      </c>
      <c r="G316" s="4">
        <f t="shared" si="8"/>
        <v>100000</v>
      </c>
    </row>
    <row r="317" spans="1:7" ht="12.75" x14ac:dyDescent="0.2">
      <c r="A317" s="6" t="s">
        <v>50</v>
      </c>
      <c r="B317" s="4">
        <v>57905</v>
      </c>
      <c r="C317" s="4">
        <v>40500</v>
      </c>
      <c r="D317" s="4">
        <v>0</v>
      </c>
      <c r="E317" s="4">
        <v>1595</v>
      </c>
      <c r="F317" s="4">
        <v>0</v>
      </c>
      <c r="G317" s="4">
        <f t="shared" si="8"/>
        <v>100000</v>
      </c>
    </row>
    <row r="318" spans="1:7" ht="12.75" x14ac:dyDescent="0.2">
      <c r="A318" s="6" t="s">
        <v>51</v>
      </c>
      <c r="B318" s="4">
        <v>67684</v>
      </c>
      <c r="C318" s="4">
        <v>31000</v>
      </c>
      <c r="D318" s="4">
        <v>0</v>
      </c>
      <c r="E318" s="4">
        <v>1316</v>
      </c>
      <c r="F318" s="4">
        <v>0</v>
      </c>
      <c r="G318" s="4">
        <f t="shared" si="8"/>
        <v>100000</v>
      </c>
    </row>
    <row r="319" spans="1:7" ht="12.75" x14ac:dyDescent="0.2">
      <c r="A319" s="6" t="s">
        <v>52</v>
      </c>
      <c r="B319" s="4">
        <v>53684</v>
      </c>
      <c r="C319" s="4">
        <v>45000</v>
      </c>
      <c r="D319" s="4">
        <v>0</v>
      </c>
      <c r="E319" s="4">
        <v>1316</v>
      </c>
      <c r="F319" s="4">
        <v>0</v>
      </c>
      <c r="G319" s="4">
        <f t="shared" si="8"/>
        <v>100000</v>
      </c>
    </row>
    <row r="320" spans="1:7" ht="12.75" x14ac:dyDescent="0.2">
      <c r="A320" s="6" t="s">
        <v>53</v>
      </c>
      <c r="B320" s="4">
        <v>69184</v>
      </c>
      <c r="C320" s="4">
        <v>29500</v>
      </c>
      <c r="D320" s="4">
        <v>0</v>
      </c>
      <c r="E320" s="4">
        <v>1316</v>
      </c>
      <c r="F320" s="4">
        <v>0</v>
      </c>
      <c r="G320" s="4">
        <f t="shared" si="8"/>
        <v>100000</v>
      </c>
    </row>
    <row r="321" spans="1:7" ht="12.75" x14ac:dyDescent="0.2">
      <c r="A321" s="6" t="s">
        <v>54</v>
      </c>
      <c r="B321" s="4">
        <v>66184</v>
      </c>
      <c r="C321" s="4">
        <v>32500</v>
      </c>
      <c r="D321" s="4">
        <v>0</v>
      </c>
      <c r="E321" s="4">
        <v>1316</v>
      </c>
      <c r="F321" s="4">
        <v>0</v>
      </c>
      <c r="G321" s="4">
        <f t="shared" si="8"/>
        <v>100000</v>
      </c>
    </row>
    <row r="322" spans="1:7" ht="12.75" x14ac:dyDescent="0.2">
      <c r="A322" s="6" t="s">
        <v>55</v>
      </c>
      <c r="B322" s="4">
        <v>56184</v>
      </c>
      <c r="C322" s="4">
        <v>42500</v>
      </c>
      <c r="D322" s="4">
        <v>0</v>
      </c>
      <c r="E322" s="4">
        <v>1316</v>
      </c>
      <c r="F322" s="4">
        <v>0</v>
      </c>
      <c r="G322" s="4">
        <f t="shared" si="8"/>
        <v>100000</v>
      </c>
    </row>
    <row r="323" spans="1:7" ht="12.75" x14ac:dyDescent="0.2">
      <c r="A323" s="6" t="s">
        <v>56</v>
      </c>
      <c r="B323" s="4">
        <v>60683.6</v>
      </c>
      <c r="C323" s="4">
        <v>38000</v>
      </c>
      <c r="D323" s="4">
        <v>0</v>
      </c>
      <c r="E323" s="4">
        <v>1316.4</v>
      </c>
      <c r="F323" s="4">
        <v>0</v>
      </c>
      <c r="G323" s="4">
        <f t="shared" si="8"/>
        <v>100000</v>
      </c>
    </row>
    <row r="324" spans="1:7" ht="12.75" x14ac:dyDescent="0.2">
      <c r="A324" s="6" t="s">
        <v>45</v>
      </c>
      <c r="B324" s="4">
        <v>68683.399999999994</v>
      </c>
      <c r="C324" s="4">
        <v>30000</v>
      </c>
      <c r="D324" s="4">
        <v>0</v>
      </c>
      <c r="E324" s="4">
        <v>1316.4</v>
      </c>
      <c r="F324" s="4">
        <v>0</v>
      </c>
      <c r="G324" s="4">
        <f t="shared" si="8"/>
        <v>99999.799999999988</v>
      </c>
    </row>
    <row r="325" spans="1:7" ht="12.75" x14ac:dyDescent="0.2">
      <c r="A325" s="9">
        <v>2008</v>
      </c>
      <c r="B325" s="5"/>
      <c r="C325" s="5"/>
      <c r="D325" s="5"/>
      <c r="E325" s="5"/>
      <c r="F325" s="4"/>
      <c r="G325" s="4"/>
    </row>
    <row r="326" spans="1:7" ht="12.75" x14ac:dyDescent="0.2">
      <c r="A326" s="6" t="s">
        <v>46</v>
      </c>
      <c r="B326" s="5">
        <v>63684</v>
      </c>
      <c r="C326" s="5">
        <v>35000</v>
      </c>
      <c r="D326" s="4">
        <v>0</v>
      </c>
      <c r="E326" s="5">
        <v>1316</v>
      </c>
      <c r="F326" s="4">
        <v>0</v>
      </c>
      <c r="G326" s="4">
        <f t="shared" si="8"/>
        <v>100000</v>
      </c>
    </row>
    <row r="327" spans="1:7" ht="12.75" x14ac:dyDescent="0.2">
      <c r="A327" s="6" t="s">
        <v>47</v>
      </c>
      <c r="B327" s="5">
        <v>55184</v>
      </c>
      <c r="C327" s="5">
        <v>43500</v>
      </c>
      <c r="D327" s="4">
        <v>0</v>
      </c>
      <c r="E327" s="5">
        <v>1316</v>
      </c>
      <c r="F327" s="4">
        <v>0</v>
      </c>
      <c r="G327" s="4">
        <f t="shared" si="8"/>
        <v>100000</v>
      </c>
    </row>
    <row r="328" spans="1:7" ht="12.75" x14ac:dyDescent="0.2">
      <c r="A328" s="6" t="s">
        <v>48</v>
      </c>
      <c r="B328" s="5">
        <v>55184</v>
      </c>
      <c r="C328" s="8">
        <v>43500</v>
      </c>
      <c r="D328" s="4">
        <v>0</v>
      </c>
      <c r="E328" s="5">
        <v>1316</v>
      </c>
      <c r="F328" s="4">
        <v>0</v>
      </c>
      <c r="G328" s="4">
        <f t="shared" si="8"/>
        <v>100000</v>
      </c>
    </row>
    <row r="329" spans="1:7" ht="12.75" x14ac:dyDescent="0.2">
      <c r="A329" s="6" t="s">
        <v>49</v>
      </c>
      <c r="B329" s="5">
        <v>43100</v>
      </c>
      <c r="C329" s="8">
        <v>55476</v>
      </c>
      <c r="D329" s="4">
        <v>0</v>
      </c>
      <c r="E329" s="5">
        <v>1424</v>
      </c>
      <c r="F329" s="4">
        <v>0</v>
      </c>
      <c r="G329" s="4">
        <f t="shared" si="8"/>
        <v>100000</v>
      </c>
    </row>
    <row r="330" spans="1:7" ht="12.75" x14ac:dyDescent="0.2">
      <c r="A330" s="6" t="s">
        <v>50</v>
      </c>
      <c r="B330" s="5">
        <v>42642</v>
      </c>
      <c r="C330" s="5">
        <v>55934</v>
      </c>
      <c r="D330" s="4">
        <v>0</v>
      </c>
      <c r="E330" s="5">
        <v>1424</v>
      </c>
      <c r="F330" s="4">
        <v>0</v>
      </c>
      <c r="G330" s="4">
        <f t="shared" si="8"/>
        <v>100000</v>
      </c>
    </row>
    <row r="331" spans="1:7" ht="12.75" x14ac:dyDescent="0.2">
      <c r="A331" s="6" t="s">
        <v>51</v>
      </c>
      <c r="B331" s="5">
        <v>50576</v>
      </c>
      <c r="C331" s="5">
        <v>48000</v>
      </c>
      <c r="D331" s="4">
        <v>0</v>
      </c>
      <c r="E331" s="5">
        <v>1424</v>
      </c>
      <c r="F331" s="4">
        <v>0</v>
      </c>
      <c r="G331" s="4">
        <f t="shared" si="8"/>
        <v>100000</v>
      </c>
    </row>
    <row r="332" spans="1:7" ht="12.75" x14ac:dyDescent="0.2">
      <c r="A332" s="6" t="s">
        <v>52</v>
      </c>
      <c r="B332" s="5">
        <v>32576</v>
      </c>
      <c r="C332" s="5">
        <v>66000</v>
      </c>
      <c r="D332" s="4">
        <v>0</v>
      </c>
      <c r="E332" s="5">
        <v>1424</v>
      </c>
      <c r="F332" s="4">
        <v>0</v>
      </c>
      <c r="G332" s="4">
        <f t="shared" si="8"/>
        <v>100000</v>
      </c>
    </row>
    <row r="333" spans="1:7" ht="12.75" x14ac:dyDescent="0.2">
      <c r="A333" s="6" t="s">
        <v>53</v>
      </c>
      <c r="B333" s="5">
        <v>26576</v>
      </c>
      <c r="C333" s="5">
        <v>72000</v>
      </c>
      <c r="D333" s="4">
        <v>0</v>
      </c>
      <c r="E333" s="5">
        <v>1424</v>
      </c>
      <c r="F333" s="4">
        <v>0</v>
      </c>
      <c r="G333" s="4">
        <f t="shared" si="8"/>
        <v>100000</v>
      </c>
    </row>
    <row r="334" spans="1:7" ht="12.75" x14ac:dyDescent="0.2">
      <c r="A334" s="6" t="s">
        <v>54</v>
      </c>
      <c r="B334" s="5">
        <v>41576</v>
      </c>
      <c r="C334" s="5">
        <v>57000</v>
      </c>
      <c r="D334" s="4">
        <v>0</v>
      </c>
      <c r="E334" s="5">
        <v>1424</v>
      </c>
      <c r="F334" s="4">
        <v>0</v>
      </c>
      <c r="G334" s="4">
        <f t="shared" si="8"/>
        <v>100000</v>
      </c>
    </row>
    <row r="335" spans="1:7" ht="12.75" x14ac:dyDescent="0.2">
      <c r="A335" s="6" t="s">
        <v>55</v>
      </c>
      <c r="B335" s="5">
        <v>18076</v>
      </c>
      <c r="C335" s="5">
        <v>80500</v>
      </c>
      <c r="D335" s="4">
        <v>0</v>
      </c>
      <c r="E335" s="5">
        <v>1424</v>
      </c>
      <c r="F335" s="4">
        <v>0</v>
      </c>
      <c r="G335" s="4">
        <f t="shared" si="8"/>
        <v>100000</v>
      </c>
    </row>
    <row r="336" spans="1:7" ht="12.75" x14ac:dyDescent="0.2">
      <c r="A336" s="6" t="s">
        <v>56</v>
      </c>
      <c r="B336" s="5">
        <v>17576</v>
      </c>
      <c r="C336" s="5">
        <v>81000</v>
      </c>
      <c r="D336" s="4">
        <v>0</v>
      </c>
      <c r="E336" s="5">
        <v>1424</v>
      </c>
      <c r="F336" s="4">
        <v>0</v>
      </c>
      <c r="G336" s="4">
        <f t="shared" si="8"/>
        <v>100000</v>
      </c>
    </row>
    <row r="337" spans="1:7" ht="12.75" x14ac:dyDescent="0.2">
      <c r="A337" s="6" t="s">
        <v>45</v>
      </c>
      <c r="B337" s="5">
        <v>10139</v>
      </c>
      <c r="C337" s="5">
        <v>89000</v>
      </c>
      <c r="D337" s="4">
        <v>0</v>
      </c>
      <c r="E337" s="5">
        <v>861</v>
      </c>
      <c r="F337" s="4">
        <v>0</v>
      </c>
      <c r="G337" s="4">
        <f t="shared" si="8"/>
        <v>100000</v>
      </c>
    </row>
    <row r="338" spans="1:7" ht="12.75" x14ac:dyDescent="0.2">
      <c r="A338" s="9">
        <v>2009</v>
      </c>
      <c r="B338" s="5"/>
      <c r="C338" s="5"/>
      <c r="D338" s="4"/>
      <c r="E338" s="5"/>
      <c r="F338" s="4"/>
      <c r="G338" s="4"/>
    </row>
    <row r="339" spans="1:7" ht="12.75" x14ac:dyDescent="0.2">
      <c r="A339" s="6" t="s">
        <v>46</v>
      </c>
      <c r="B339" s="4">
        <v>7139</v>
      </c>
      <c r="C339" s="4">
        <v>92000</v>
      </c>
      <c r="D339" s="4">
        <v>0</v>
      </c>
      <c r="E339" s="4">
        <v>861</v>
      </c>
      <c r="F339" s="4">
        <v>0</v>
      </c>
      <c r="G339" s="4">
        <f t="shared" si="8"/>
        <v>100000</v>
      </c>
    </row>
    <row r="340" spans="1:7" ht="12.75" x14ac:dyDescent="0.2">
      <c r="A340" s="6" t="s">
        <v>47</v>
      </c>
      <c r="B340" s="4">
        <v>16139</v>
      </c>
      <c r="C340" s="4">
        <v>83000</v>
      </c>
      <c r="D340" s="4">
        <v>0</v>
      </c>
      <c r="E340" s="4">
        <v>861</v>
      </c>
      <c r="F340" s="4">
        <v>0</v>
      </c>
      <c r="G340" s="4">
        <f t="shared" si="8"/>
        <v>100000</v>
      </c>
    </row>
    <row r="341" spans="1:7" ht="12.75" x14ac:dyDescent="0.2">
      <c r="A341" s="6" t="s">
        <v>48</v>
      </c>
      <c r="B341" s="4">
        <v>0</v>
      </c>
      <c r="C341" s="4">
        <v>99139</v>
      </c>
      <c r="D341" s="4">
        <v>0</v>
      </c>
      <c r="E341" s="4">
        <v>861</v>
      </c>
      <c r="F341" s="4">
        <v>0</v>
      </c>
      <c r="G341" s="4">
        <f t="shared" si="8"/>
        <v>100000</v>
      </c>
    </row>
    <row r="342" spans="1:7" ht="12.75" x14ac:dyDescent="0.2">
      <c r="A342" s="6" t="s">
        <v>49</v>
      </c>
      <c r="B342" s="4">
        <v>9.6</v>
      </c>
      <c r="C342" s="4">
        <v>99122.8</v>
      </c>
      <c r="D342" s="4">
        <v>0</v>
      </c>
      <c r="E342" s="4">
        <v>867.6</v>
      </c>
      <c r="F342" s="4">
        <v>0</v>
      </c>
      <c r="G342" s="4">
        <f t="shared" si="8"/>
        <v>100000.00000000001</v>
      </c>
    </row>
    <row r="343" spans="1:7" ht="12.75" x14ac:dyDescent="0.2">
      <c r="A343" s="6" t="s">
        <v>50</v>
      </c>
      <c r="B343" s="4">
        <v>6051.4</v>
      </c>
      <c r="C343" s="4">
        <f>5500+60000+20472.8+7000+108.2</f>
        <v>93081</v>
      </c>
      <c r="D343" s="4">
        <v>0</v>
      </c>
      <c r="E343" s="4">
        <f>300+567.6</f>
        <v>867.6</v>
      </c>
      <c r="F343" s="4">
        <v>0</v>
      </c>
      <c r="G343" s="4">
        <f t="shared" si="8"/>
        <v>100000</v>
      </c>
    </row>
    <row r="344" spans="1:7" ht="12.75" x14ac:dyDescent="0.2">
      <c r="A344" s="6" t="s">
        <v>51</v>
      </c>
      <c r="B344" s="4">
        <v>12659.6</v>
      </c>
      <c r="C344" s="4">
        <v>86472.8</v>
      </c>
      <c r="D344" s="4">
        <v>0</v>
      </c>
      <c r="E344" s="4">
        <v>867.6</v>
      </c>
      <c r="F344" s="4">
        <v>0</v>
      </c>
      <c r="G344" s="4">
        <f t="shared" si="8"/>
        <v>100000.00000000001</v>
      </c>
    </row>
    <row r="345" spans="1:7" ht="12.75" x14ac:dyDescent="0.2">
      <c r="A345" s="6" t="s">
        <v>52</v>
      </c>
      <c r="B345" s="4">
        <v>19132</v>
      </c>
      <c r="C345" s="4">
        <v>80000</v>
      </c>
      <c r="D345" s="4">
        <v>0</v>
      </c>
      <c r="E345" s="4">
        <v>868</v>
      </c>
      <c r="F345" s="4">
        <v>0</v>
      </c>
      <c r="G345" s="4">
        <f t="shared" si="8"/>
        <v>100000</v>
      </c>
    </row>
    <row r="346" spans="1:7" ht="12.75" x14ac:dyDescent="0.2">
      <c r="A346" s="6" t="s">
        <v>53</v>
      </c>
      <c r="B346" s="4">
        <v>8132</v>
      </c>
      <c r="C346" s="4">
        <v>91000</v>
      </c>
      <c r="D346" s="4">
        <v>0</v>
      </c>
      <c r="E346" s="4">
        <v>868</v>
      </c>
      <c r="F346" s="4">
        <v>0</v>
      </c>
      <c r="G346" s="4">
        <f t="shared" si="8"/>
        <v>100000</v>
      </c>
    </row>
    <row r="347" spans="1:7" ht="12.75" x14ac:dyDescent="0.2">
      <c r="A347" s="6" t="s">
        <v>54</v>
      </c>
      <c r="B347" s="4">
        <v>974.6</v>
      </c>
      <c r="C347" s="4">
        <v>98000</v>
      </c>
      <c r="D347" s="4">
        <v>0</v>
      </c>
      <c r="E347" s="4">
        <f>157.8+300+567.6</f>
        <v>1025.4000000000001</v>
      </c>
      <c r="F347" s="4">
        <v>0</v>
      </c>
      <c r="G347" s="4">
        <f t="shared" si="8"/>
        <v>100000</v>
      </c>
    </row>
    <row r="348" spans="1:7" ht="12.75" x14ac:dyDescent="0.2">
      <c r="A348" s="6" t="s">
        <v>55</v>
      </c>
      <c r="B348" s="4">
        <v>50.6</v>
      </c>
      <c r="C348" s="4">
        <v>98924</v>
      </c>
      <c r="D348" s="4">
        <v>0</v>
      </c>
      <c r="E348" s="4">
        <v>1025.4000000000001</v>
      </c>
      <c r="F348" s="4">
        <v>0</v>
      </c>
      <c r="G348" s="4">
        <f t="shared" si="8"/>
        <v>100000</v>
      </c>
    </row>
    <row r="349" spans="1:7" ht="12.75" x14ac:dyDescent="0.2">
      <c r="A349" s="6" t="s">
        <v>56</v>
      </c>
      <c r="B349" s="4">
        <v>1550.6</v>
      </c>
      <c r="C349" s="4">
        <v>97424</v>
      </c>
      <c r="D349" s="4">
        <v>0</v>
      </c>
      <c r="E349" s="4">
        <v>1025.4000000000001</v>
      </c>
      <c r="F349" s="4">
        <v>0</v>
      </c>
      <c r="G349" s="4">
        <f t="shared" si="8"/>
        <v>100000</v>
      </c>
    </row>
    <row r="350" spans="1:7" ht="12.75" x14ac:dyDescent="0.2">
      <c r="A350" s="6" t="s">
        <v>45</v>
      </c>
      <c r="B350" s="4">
        <v>158.80000000000001</v>
      </c>
      <c r="C350" s="4">
        <v>98972.800000000003</v>
      </c>
      <c r="D350" s="4">
        <v>0</v>
      </c>
      <c r="E350" s="4">
        <v>868.4</v>
      </c>
      <c r="F350" s="4">
        <v>0</v>
      </c>
      <c r="G350" s="4">
        <f>SUM(B350:F350)</f>
        <v>100000</v>
      </c>
    </row>
    <row r="351" spans="1:7" ht="15" customHeight="1" x14ac:dyDescent="0.2">
      <c r="A351" s="9" t="s">
        <v>37</v>
      </c>
      <c r="B351" s="4"/>
      <c r="C351" s="4"/>
      <c r="D351" s="4"/>
      <c r="E351" s="4"/>
      <c r="F351" s="4"/>
      <c r="G351" s="4"/>
    </row>
    <row r="352" spans="1:7" ht="12.75" x14ac:dyDescent="0.2">
      <c r="A352" s="6" t="s">
        <v>46</v>
      </c>
      <c r="B352" s="4">
        <v>51.2</v>
      </c>
      <c r="C352" s="4">
        <v>98922.8</v>
      </c>
      <c r="D352" s="4">
        <v>0</v>
      </c>
      <c r="E352" s="4">
        <v>1026</v>
      </c>
      <c r="F352" s="4">
        <v>0</v>
      </c>
      <c r="G352" s="4">
        <f t="shared" ref="G352:G401" si="9">SUM(B352:F352)</f>
        <v>100000</v>
      </c>
    </row>
    <row r="353" spans="1:7" ht="12.75" x14ac:dyDescent="0.2">
      <c r="A353" s="6" t="s">
        <v>47</v>
      </c>
      <c r="B353" s="4">
        <v>9.4</v>
      </c>
      <c r="C353" s="4">
        <v>98965</v>
      </c>
      <c r="D353" s="4">
        <v>0</v>
      </c>
      <c r="E353" s="4">
        <v>1026</v>
      </c>
      <c r="F353" s="4">
        <v>0</v>
      </c>
      <c r="G353" s="4">
        <f t="shared" si="9"/>
        <v>100000.4</v>
      </c>
    </row>
    <row r="354" spans="1:7" ht="12.75" x14ac:dyDescent="0.2">
      <c r="A354" s="6" t="s">
        <v>48</v>
      </c>
      <c r="B354" s="4">
        <v>1.2</v>
      </c>
      <c r="C354" s="4">
        <v>98973</v>
      </c>
      <c r="D354" s="4">
        <v>0</v>
      </c>
      <c r="E354" s="4">
        <v>1026</v>
      </c>
      <c r="F354" s="4">
        <v>0</v>
      </c>
      <c r="G354" s="4">
        <f t="shared" si="9"/>
        <v>100000.2</v>
      </c>
    </row>
    <row r="355" spans="1:7" ht="12.75" x14ac:dyDescent="0.2">
      <c r="A355" s="6" t="s">
        <v>49</v>
      </c>
      <c r="B355" s="4">
        <v>13122.8</v>
      </c>
      <c r="C355" s="4">
        <v>147701</v>
      </c>
      <c r="D355" s="4">
        <v>0</v>
      </c>
      <c r="E355" s="4">
        <v>1026</v>
      </c>
      <c r="F355" s="4">
        <v>0</v>
      </c>
      <c r="G355" s="4">
        <f t="shared" si="9"/>
        <v>161849.79999999999</v>
      </c>
    </row>
    <row r="356" spans="1:7" ht="12.75" x14ac:dyDescent="0.2">
      <c r="A356" s="6" t="s">
        <v>50</v>
      </c>
      <c r="B356" s="4">
        <v>13214.6</v>
      </c>
      <c r="C356" s="4">
        <v>147701</v>
      </c>
      <c r="D356" s="4">
        <v>0</v>
      </c>
      <c r="E356" s="4">
        <v>1026</v>
      </c>
      <c r="F356" s="4">
        <v>0</v>
      </c>
      <c r="G356" s="4">
        <f t="shared" si="9"/>
        <v>161941.6</v>
      </c>
    </row>
    <row r="357" spans="1:7" ht="12.75" x14ac:dyDescent="0.2">
      <c r="A357" s="6" t="s">
        <v>51</v>
      </c>
      <c r="B357" s="4">
        <v>14014.6</v>
      </c>
      <c r="C357" s="4">
        <v>160759</v>
      </c>
      <c r="D357" s="4">
        <v>0</v>
      </c>
      <c r="E357" s="4">
        <v>1026</v>
      </c>
      <c r="F357" s="4">
        <v>0</v>
      </c>
      <c r="G357" s="4">
        <f t="shared" si="9"/>
        <v>175799.6</v>
      </c>
    </row>
    <row r="358" spans="1:7" ht="12.75" x14ac:dyDescent="0.2">
      <c r="A358" s="6" t="s">
        <v>52</v>
      </c>
      <c r="B358" s="4">
        <v>24014.6</v>
      </c>
      <c r="C358" s="4">
        <v>155959</v>
      </c>
      <c r="D358" s="4">
        <v>0</v>
      </c>
      <c r="E358" s="4">
        <v>1026</v>
      </c>
      <c r="F358" s="4">
        <v>0</v>
      </c>
      <c r="G358" s="4">
        <f t="shared" si="9"/>
        <v>180999.6</v>
      </c>
    </row>
    <row r="359" spans="1:7" ht="12.75" x14ac:dyDescent="0.2">
      <c r="A359" s="6" t="s">
        <v>53</v>
      </c>
      <c r="B359" s="4">
        <v>18014.599999999999</v>
      </c>
      <c r="C359" s="4">
        <v>155959</v>
      </c>
      <c r="D359" s="4">
        <v>0</v>
      </c>
      <c r="E359" s="4">
        <v>1026</v>
      </c>
      <c r="F359" s="4">
        <v>0</v>
      </c>
      <c r="G359" s="4">
        <f t="shared" si="9"/>
        <v>174999.6</v>
      </c>
    </row>
    <row r="360" spans="1:7" ht="12.75" x14ac:dyDescent="0.2">
      <c r="A360" s="6" t="s">
        <v>54</v>
      </c>
      <c r="B360" s="5">
        <v>27622.799999999999</v>
      </c>
      <c r="C360" s="5">
        <v>146500</v>
      </c>
      <c r="D360" s="4">
        <v>0</v>
      </c>
      <c r="E360" s="5">
        <v>868</v>
      </c>
      <c r="F360" s="4">
        <v>0</v>
      </c>
      <c r="G360" s="4">
        <f t="shared" si="9"/>
        <v>174990.8</v>
      </c>
    </row>
    <row r="361" spans="1:7" ht="12.75" x14ac:dyDescent="0.2">
      <c r="A361" s="6" t="s">
        <v>55</v>
      </c>
      <c r="B361" s="4">
        <v>23632.400000000001</v>
      </c>
      <c r="C361" s="4">
        <f>29000+44500+14000+12500+50500</f>
        <v>150500</v>
      </c>
      <c r="D361" s="4">
        <v>0</v>
      </c>
      <c r="E361" s="4">
        <v>868</v>
      </c>
      <c r="F361" s="4">
        <v>0</v>
      </c>
      <c r="G361" s="4">
        <f t="shared" si="9"/>
        <v>175000.4</v>
      </c>
    </row>
    <row r="362" spans="1:7" ht="12.75" x14ac:dyDescent="0.2">
      <c r="A362" s="6" t="s">
        <v>56</v>
      </c>
      <c r="B362" s="4">
        <v>22132.400000000001</v>
      </c>
      <c r="C362" s="4">
        <f>27000+48000+14000+12500+50500</f>
        <v>152000</v>
      </c>
      <c r="D362" s="4">
        <v>0</v>
      </c>
      <c r="E362" s="4">
        <v>868</v>
      </c>
      <c r="F362" s="4">
        <v>0</v>
      </c>
      <c r="G362" s="4">
        <f t="shared" si="9"/>
        <v>175000.4</v>
      </c>
    </row>
    <row r="363" spans="1:7" ht="11.25" customHeight="1" x14ac:dyDescent="0.2">
      <c r="A363" s="6" t="s">
        <v>45</v>
      </c>
      <c r="B363" s="4">
        <v>21132.400000000001</v>
      </c>
      <c r="C363" s="4">
        <f>24000+52000+14000+12500+50500</f>
        <v>153000</v>
      </c>
      <c r="D363" s="4">
        <v>0</v>
      </c>
      <c r="E363" s="4">
        <v>868</v>
      </c>
      <c r="F363" s="4">
        <v>0</v>
      </c>
      <c r="G363" s="4">
        <f t="shared" si="9"/>
        <v>175000.4</v>
      </c>
    </row>
    <row r="364" spans="1:7" ht="12.75" x14ac:dyDescent="0.2">
      <c r="A364" s="9" t="s">
        <v>38</v>
      </c>
      <c r="B364" s="4"/>
      <c r="C364" s="4"/>
      <c r="D364" s="4"/>
      <c r="E364" s="4"/>
      <c r="F364" s="4"/>
      <c r="G364" s="4"/>
    </row>
    <row r="365" spans="1:7" ht="12.75" x14ac:dyDescent="0.2">
      <c r="A365" s="6" t="s">
        <v>46</v>
      </c>
      <c r="B365" s="4">
        <v>21632.400000000001</v>
      </c>
      <c r="C365" s="4">
        <f>24000+50500+21000+17000+40000</f>
        <v>152500</v>
      </c>
      <c r="D365" s="4">
        <v>0</v>
      </c>
      <c r="E365" s="4">
        <f>300+567.6</f>
        <v>867.6</v>
      </c>
      <c r="F365" s="4">
        <v>0</v>
      </c>
      <c r="G365" s="4">
        <f t="shared" si="9"/>
        <v>175000</v>
      </c>
    </row>
    <row r="366" spans="1:7" ht="12.75" x14ac:dyDescent="0.2">
      <c r="A366" s="6" t="s">
        <v>47</v>
      </c>
      <c r="B366" s="4">
        <v>21440.6</v>
      </c>
      <c r="C366" s="4">
        <f>24000+48691.8+21000+9000+50000</f>
        <v>152691.79999999999</v>
      </c>
      <c r="D366" s="4">
        <v>0</v>
      </c>
      <c r="E366" s="4">
        <f>300+567.6</f>
        <v>867.6</v>
      </c>
      <c r="F366" s="4">
        <v>0</v>
      </c>
      <c r="G366" s="4">
        <f t="shared" si="9"/>
        <v>175000</v>
      </c>
    </row>
    <row r="367" spans="1:7" ht="12.75" x14ac:dyDescent="0.2">
      <c r="A367" s="6" t="s">
        <v>48</v>
      </c>
      <c r="B367" s="4">
        <v>15440.6</v>
      </c>
      <c r="C367" s="4">
        <f>24000+48691.8+21000+7000+58000</f>
        <v>158691.79999999999</v>
      </c>
      <c r="D367" s="4">
        <v>0</v>
      </c>
      <c r="E367" s="4">
        <f>300+567.6</f>
        <v>867.6</v>
      </c>
      <c r="F367" s="4">
        <v>0</v>
      </c>
      <c r="G367" s="4">
        <f t="shared" si="9"/>
        <v>175000</v>
      </c>
    </row>
    <row r="368" spans="1:7" ht="12.75" x14ac:dyDescent="0.2">
      <c r="A368" s="6" t="s">
        <v>49</v>
      </c>
      <c r="B368" s="4">
        <v>20431</v>
      </c>
      <c r="C368" s="4">
        <v>153701</v>
      </c>
      <c r="D368" s="4">
        <v>0</v>
      </c>
      <c r="E368" s="4">
        <v>868</v>
      </c>
      <c r="F368" s="4">
        <v>0</v>
      </c>
      <c r="G368" s="4">
        <f t="shared" si="9"/>
        <v>175000</v>
      </c>
    </row>
    <row r="369" spans="1:7" ht="12.75" x14ac:dyDescent="0.2">
      <c r="A369" s="6" t="s">
        <v>50</v>
      </c>
      <c r="B369" s="4">
        <v>26122.799999999999</v>
      </c>
      <c r="C369" s="4">
        <v>148009.60000000001</v>
      </c>
      <c r="D369" s="4">
        <v>0</v>
      </c>
      <c r="E369" s="4">
        <v>868</v>
      </c>
      <c r="F369" s="4">
        <v>0</v>
      </c>
      <c r="G369" s="4">
        <f t="shared" si="9"/>
        <v>175000.4</v>
      </c>
    </row>
    <row r="370" spans="1:7" ht="12.75" x14ac:dyDescent="0.2">
      <c r="A370" s="6" t="s">
        <v>51</v>
      </c>
      <c r="B370" s="4">
        <v>25514.6</v>
      </c>
      <c r="C370" s="4">
        <v>148617.79999999999</v>
      </c>
      <c r="D370" s="4">
        <v>0</v>
      </c>
      <c r="E370" s="4">
        <v>868</v>
      </c>
      <c r="F370" s="4">
        <v>0</v>
      </c>
      <c r="G370" s="4">
        <f t="shared" si="9"/>
        <v>175000.4</v>
      </c>
    </row>
    <row r="371" spans="1:7" ht="12.75" x14ac:dyDescent="0.2">
      <c r="A371" s="6" t="s">
        <v>52</v>
      </c>
      <c r="B371" s="4">
        <v>18891.8</v>
      </c>
      <c r="C371" s="4">
        <v>155240.6</v>
      </c>
      <c r="D371" s="4">
        <v>0</v>
      </c>
      <c r="E371" s="4">
        <v>868</v>
      </c>
      <c r="F371" s="4">
        <v>0</v>
      </c>
      <c r="G371" s="4">
        <f t="shared" si="9"/>
        <v>175000.4</v>
      </c>
    </row>
    <row r="372" spans="1:7" ht="12.75" x14ac:dyDescent="0.2">
      <c r="A372" s="6" t="s">
        <v>53</v>
      </c>
      <c r="B372" s="4">
        <v>21800</v>
      </c>
      <c r="C372" s="4">
        <v>152087.4</v>
      </c>
      <c r="D372" s="4">
        <v>0</v>
      </c>
      <c r="E372" s="4">
        <v>1112.5999999999999</v>
      </c>
      <c r="F372" s="4">
        <v>0</v>
      </c>
      <c r="G372" s="4">
        <f t="shared" si="9"/>
        <v>175000</v>
      </c>
    </row>
    <row r="373" spans="1:7" ht="12.75" x14ac:dyDescent="0.2">
      <c r="A373" s="6" t="s">
        <v>54</v>
      </c>
      <c r="B373" s="4">
        <v>21800</v>
      </c>
      <c r="C373" s="4">
        <v>152087</v>
      </c>
      <c r="D373" s="4">
        <v>0</v>
      </c>
      <c r="E373" s="4">
        <v>1113</v>
      </c>
      <c r="F373" s="4">
        <v>0</v>
      </c>
      <c r="G373" s="4">
        <f t="shared" si="9"/>
        <v>175000</v>
      </c>
    </row>
    <row r="374" spans="1:7" ht="12.75" x14ac:dyDescent="0.2">
      <c r="A374" s="6" t="s">
        <v>55</v>
      </c>
      <c r="B374" s="4">
        <v>37800</v>
      </c>
      <c r="C374" s="4">
        <v>136087</v>
      </c>
      <c r="D374" s="4">
        <v>0</v>
      </c>
      <c r="E374" s="4">
        <v>1112.5999999999999</v>
      </c>
      <c r="F374" s="4">
        <v>0</v>
      </c>
      <c r="G374" s="4">
        <f t="shared" si="9"/>
        <v>174999.6</v>
      </c>
    </row>
    <row r="375" spans="1:7" ht="12.75" x14ac:dyDescent="0.2">
      <c r="A375" s="6" t="s">
        <v>56</v>
      </c>
      <c r="B375" s="4">
        <v>20408.2</v>
      </c>
      <c r="C375" s="4">
        <v>153479.20000000001</v>
      </c>
      <c r="D375" s="4">
        <v>0</v>
      </c>
      <c r="E375" s="4">
        <v>1112.5999999999999</v>
      </c>
      <c r="F375" s="4">
        <v>0</v>
      </c>
      <c r="G375" s="4">
        <f t="shared" si="9"/>
        <v>175000.00000000003</v>
      </c>
    </row>
    <row r="376" spans="1:7" ht="11.25" customHeight="1" x14ac:dyDescent="0.2">
      <c r="A376" s="6" t="s">
        <v>45</v>
      </c>
      <c r="B376" s="4">
        <v>22408.2</v>
      </c>
      <c r="C376" s="4">
        <v>151479.20000000001</v>
      </c>
      <c r="D376" s="4">
        <v>0</v>
      </c>
      <c r="E376" s="4">
        <v>1112.5999999999999</v>
      </c>
      <c r="F376" s="4">
        <v>0</v>
      </c>
      <c r="G376" s="4">
        <f t="shared" si="9"/>
        <v>175000.00000000003</v>
      </c>
    </row>
    <row r="377" spans="1:7" ht="12.75" x14ac:dyDescent="0.2">
      <c r="A377" s="9" t="s">
        <v>39</v>
      </c>
      <c r="B377" s="4"/>
      <c r="C377" s="4"/>
      <c r="D377" s="4"/>
      <c r="E377" s="4"/>
      <c r="F377" s="4"/>
      <c r="G377" s="4"/>
    </row>
    <row r="378" spans="1:7" ht="12.75" x14ac:dyDescent="0.2">
      <c r="A378" s="6" t="s">
        <v>46</v>
      </c>
      <c r="B378" s="4">
        <v>25431</v>
      </c>
      <c r="C378" s="4">
        <v>148456.4</v>
      </c>
      <c r="D378" s="4">
        <v>0</v>
      </c>
      <c r="E378" s="4">
        <v>1112.5999999999999</v>
      </c>
      <c r="F378" s="4">
        <v>0</v>
      </c>
      <c r="G378" s="4">
        <f t="shared" si="9"/>
        <v>175000</v>
      </c>
    </row>
    <row r="379" spans="1:7" ht="12.75" x14ac:dyDescent="0.2">
      <c r="A379" s="6" t="s">
        <v>47</v>
      </c>
      <c r="B379" s="4">
        <v>20956.400000000001</v>
      </c>
      <c r="C379" s="4">
        <v>152931</v>
      </c>
      <c r="D379" s="4">
        <v>0</v>
      </c>
      <c r="E379" s="4">
        <v>1112.5999999999999</v>
      </c>
      <c r="F379" s="4">
        <v>0</v>
      </c>
      <c r="G379" s="4">
        <f t="shared" si="9"/>
        <v>175000</v>
      </c>
    </row>
    <row r="380" spans="1:7" ht="12.75" x14ac:dyDescent="0.2">
      <c r="A380" s="6" t="s">
        <v>48</v>
      </c>
      <c r="B380" s="4">
        <v>22956.400000000001</v>
      </c>
      <c r="C380" s="4">
        <v>150931</v>
      </c>
      <c r="D380" s="4">
        <v>0</v>
      </c>
      <c r="E380" s="4">
        <v>1112.5999999999999</v>
      </c>
      <c r="F380" s="4">
        <v>0</v>
      </c>
      <c r="G380" s="4">
        <f t="shared" si="9"/>
        <v>175000</v>
      </c>
    </row>
    <row r="381" spans="1:7" ht="12.75" x14ac:dyDescent="0.2">
      <c r="A381" s="6" t="s">
        <v>49</v>
      </c>
      <c r="B381" s="4">
        <v>15956.4</v>
      </c>
      <c r="C381" s="4">
        <v>157931</v>
      </c>
      <c r="D381" s="4">
        <v>0</v>
      </c>
      <c r="E381" s="4">
        <v>1112.5999999999999</v>
      </c>
      <c r="F381" s="4">
        <v>0</v>
      </c>
      <c r="G381" s="4">
        <f t="shared" si="9"/>
        <v>175000</v>
      </c>
    </row>
    <row r="382" spans="1:7" ht="12.75" x14ac:dyDescent="0.2">
      <c r="A382" s="6" t="s">
        <v>50</v>
      </c>
      <c r="B382" s="4">
        <v>25956.400000000001</v>
      </c>
      <c r="C382" s="4">
        <v>147931</v>
      </c>
      <c r="D382" s="4">
        <v>0</v>
      </c>
      <c r="E382" s="4">
        <v>1112.5999999999999</v>
      </c>
      <c r="F382" s="4">
        <v>0</v>
      </c>
      <c r="G382" s="4">
        <f t="shared" si="9"/>
        <v>175000</v>
      </c>
    </row>
    <row r="383" spans="1:7" ht="12.75" x14ac:dyDescent="0.2">
      <c r="A383" s="6" t="s">
        <v>51</v>
      </c>
      <c r="B383" s="4">
        <v>20956</v>
      </c>
      <c r="C383" s="4">
        <v>152931</v>
      </c>
      <c r="D383" s="4">
        <v>0</v>
      </c>
      <c r="E383" s="4">
        <v>1112.5999999999999</v>
      </c>
      <c r="F383" s="4">
        <v>0</v>
      </c>
      <c r="G383" s="4">
        <f t="shared" si="9"/>
        <v>174999.6</v>
      </c>
    </row>
    <row r="384" spans="1:7" ht="12.75" x14ac:dyDescent="0.2">
      <c r="A384" s="6" t="s">
        <v>52</v>
      </c>
      <c r="B384" s="4">
        <v>18956.400000000001</v>
      </c>
      <c r="C384" s="4">
        <v>154931</v>
      </c>
      <c r="D384" s="4">
        <v>0</v>
      </c>
      <c r="E384" s="4">
        <v>1112.5999999999999</v>
      </c>
      <c r="F384" s="4">
        <v>0</v>
      </c>
      <c r="G384" s="4">
        <f t="shared" si="9"/>
        <v>175000</v>
      </c>
    </row>
    <row r="385" spans="1:7" ht="12.75" x14ac:dyDescent="0.2">
      <c r="A385" s="6" t="s">
        <v>53</v>
      </c>
      <c r="B385" s="4">
        <v>0</v>
      </c>
      <c r="C385" s="4">
        <v>173887</v>
      </c>
      <c r="D385" s="4">
        <v>0</v>
      </c>
      <c r="E385" s="4">
        <v>1113</v>
      </c>
      <c r="F385" s="4">
        <v>0</v>
      </c>
      <c r="G385" s="4">
        <f t="shared" si="9"/>
        <v>175000</v>
      </c>
    </row>
    <row r="386" spans="1:7" ht="12.75" x14ac:dyDescent="0.2">
      <c r="A386" s="6" t="s">
        <v>54</v>
      </c>
      <c r="B386" s="4">
        <v>0</v>
      </c>
      <c r="C386" s="4">
        <v>173887</v>
      </c>
      <c r="D386" s="4">
        <v>0</v>
      </c>
      <c r="E386" s="4">
        <v>1113</v>
      </c>
      <c r="F386" s="4">
        <v>0</v>
      </c>
      <c r="G386" s="4">
        <f t="shared" si="9"/>
        <v>175000</v>
      </c>
    </row>
    <row r="387" spans="1:7" ht="12.75" x14ac:dyDescent="0.2">
      <c r="A387" s="6" t="s">
        <v>55</v>
      </c>
      <c r="B387" s="4">
        <v>0</v>
      </c>
      <c r="C387" s="4">
        <v>173887</v>
      </c>
      <c r="D387" s="4">
        <v>0</v>
      </c>
      <c r="E387" s="4">
        <v>1113</v>
      </c>
      <c r="F387" s="4">
        <v>0</v>
      </c>
      <c r="G387" s="4">
        <f t="shared" si="9"/>
        <v>175000</v>
      </c>
    </row>
    <row r="388" spans="1:7" ht="12.75" x14ac:dyDescent="0.2">
      <c r="A388" s="6" t="s">
        <v>56</v>
      </c>
      <c r="B388" s="4">
        <v>0</v>
      </c>
      <c r="C388" s="4">
        <v>173887</v>
      </c>
      <c r="D388" s="4">
        <v>0</v>
      </c>
      <c r="E388" s="4">
        <v>1113</v>
      </c>
      <c r="F388" s="4">
        <v>0</v>
      </c>
      <c r="G388" s="4">
        <f t="shared" si="9"/>
        <v>175000</v>
      </c>
    </row>
    <row r="389" spans="1:7" ht="12.75" x14ac:dyDescent="0.2">
      <c r="A389" s="6" t="s">
        <v>45</v>
      </c>
      <c r="B389" s="4">
        <v>0</v>
      </c>
      <c r="C389" s="4">
        <v>173887</v>
      </c>
      <c r="D389" s="4">
        <v>0</v>
      </c>
      <c r="E389" s="4">
        <v>1113</v>
      </c>
      <c r="F389" s="4">
        <v>0</v>
      </c>
      <c r="G389" s="4">
        <f t="shared" si="9"/>
        <v>175000</v>
      </c>
    </row>
    <row r="390" spans="1:7" ht="15" customHeight="1" x14ac:dyDescent="0.2">
      <c r="A390" s="9">
        <v>2013</v>
      </c>
      <c r="F390" s="4"/>
      <c r="G390" s="4"/>
    </row>
    <row r="391" spans="1:7" ht="12.75" x14ac:dyDescent="0.2">
      <c r="A391" s="6" t="s">
        <v>46</v>
      </c>
      <c r="B391" s="4">
        <v>0</v>
      </c>
      <c r="C391" s="4">
        <v>173887</v>
      </c>
      <c r="D391" s="4">
        <v>0</v>
      </c>
      <c r="E391" s="4">
        <v>1113</v>
      </c>
      <c r="F391" s="4">
        <v>0</v>
      </c>
      <c r="G391" s="4">
        <f t="shared" si="9"/>
        <v>175000</v>
      </c>
    </row>
    <row r="392" spans="1:7" ht="12.75" x14ac:dyDescent="0.2">
      <c r="A392" s="6" t="s">
        <v>47</v>
      </c>
      <c r="B392" s="4">
        <v>0</v>
      </c>
      <c r="C392" s="4">
        <v>172087</v>
      </c>
      <c r="D392" s="4">
        <v>0</v>
      </c>
      <c r="E392" s="4">
        <v>2913</v>
      </c>
      <c r="F392" s="4">
        <v>0</v>
      </c>
      <c r="G392" s="4">
        <f t="shared" si="9"/>
        <v>175000</v>
      </c>
    </row>
    <row r="393" spans="1:7" ht="12.75" x14ac:dyDescent="0.2">
      <c r="A393" s="6" t="s">
        <v>48</v>
      </c>
      <c r="B393" s="4">
        <v>2000</v>
      </c>
      <c r="C393" s="4">
        <v>170087</v>
      </c>
      <c r="D393" s="4">
        <v>0</v>
      </c>
      <c r="E393" s="4">
        <v>2913</v>
      </c>
      <c r="F393" s="4">
        <v>0</v>
      </c>
      <c r="G393" s="4">
        <f t="shared" si="9"/>
        <v>175000</v>
      </c>
    </row>
    <row r="394" spans="1:7" ht="12.75" x14ac:dyDescent="0.2">
      <c r="A394" s="6" t="s">
        <v>49</v>
      </c>
      <c r="B394" s="4">
        <v>0</v>
      </c>
      <c r="C394" s="4">
        <v>171017</v>
      </c>
      <c r="D394" s="4">
        <v>0</v>
      </c>
      <c r="E394" s="4">
        <v>3983</v>
      </c>
      <c r="F394" s="4">
        <v>0</v>
      </c>
      <c r="G394" s="4">
        <f t="shared" si="9"/>
        <v>175000</v>
      </c>
    </row>
    <row r="395" spans="1:7" ht="12.75" x14ac:dyDescent="0.2">
      <c r="A395" s="6" t="s">
        <v>50</v>
      </c>
      <c r="B395" s="4">
        <v>5000</v>
      </c>
      <c r="C395" s="4">
        <v>166017</v>
      </c>
      <c r="D395" s="4">
        <v>0</v>
      </c>
      <c r="E395" s="4">
        <v>3983</v>
      </c>
      <c r="F395" s="4">
        <v>0</v>
      </c>
      <c r="G395" s="4">
        <f t="shared" si="9"/>
        <v>175000</v>
      </c>
    </row>
    <row r="396" spans="1:7" ht="12.75" x14ac:dyDescent="0.2">
      <c r="A396" s="6" t="s">
        <v>51</v>
      </c>
      <c r="B396" s="4">
        <v>0</v>
      </c>
      <c r="C396" s="4">
        <v>171017</v>
      </c>
      <c r="D396" s="4">
        <v>0</v>
      </c>
      <c r="E396" s="4">
        <v>3983</v>
      </c>
      <c r="F396" s="4">
        <v>0</v>
      </c>
      <c r="G396" s="4">
        <f t="shared" si="9"/>
        <v>175000</v>
      </c>
    </row>
    <row r="397" spans="1:7" ht="12.75" x14ac:dyDescent="0.2">
      <c r="A397" s="6" t="s">
        <v>52</v>
      </c>
      <c r="B397" s="4">
        <v>0</v>
      </c>
      <c r="C397" s="4">
        <v>171017</v>
      </c>
      <c r="D397" s="4">
        <v>0</v>
      </c>
      <c r="E397" s="4">
        <v>3983</v>
      </c>
      <c r="F397" s="4">
        <v>0</v>
      </c>
      <c r="G397" s="4">
        <f t="shared" si="9"/>
        <v>175000</v>
      </c>
    </row>
    <row r="398" spans="1:7" ht="12.75" x14ac:dyDescent="0.2">
      <c r="A398" s="6" t="s">
        <v>53</v>
      </c>
      <c r="B398" s="4">
        <v>0</v>
      </c>
      <c r="C398" s="4">
        <v>166817</v>
      </c>
      <c r="D398" s="4">
        <v>0</v>
      </c>
      <c r="E398" s="4">
        <v>8183</v>
      </c>
      <c r="F398" s="4">
        <v>0</v>
      </c>
      <c r="G398" s="4">
        <f t="shared" si="9"/>
        <v>175000</v>
      </c>
    </row>
    <row r="399" spans="1:7" ht="12.75" x14ac:dyDescent="0.2">
      <c r="A399" s="6" t="s">
        <v>54</v>
      </c>
      <c r="B399" s="4">
        <v>0</v>
      </c>
      <c r="C399" s="4">
        <v>166817</v>
      </c>
      <c r="D399" s="4">
        <v>0</v>
      </c>
      <c r="E399" s="4">
        <v>8183</v>
      </c>
      <c r="F399" s="4">
        <v>0</v>
      </c>
      <c r="G399" s="4">
        <f t="shared" si="9"/>
        <v>175000</v>
      </c>
    </row>
    <row r="400" spans="1:7" ht="12.75" x14ac:dyDescent="0.2">
      <c r="A400" s="6" t="s">
        <v>55</v>
      </c>
      <c r="B400" s="4">
        <v>0</v>
      </c>
      <c r="C400" s="4">
        <v>160397</v>
      </c>
      <c r="D400" s="4">
        <v>0</v>
      </c>
      <c r="E400" s="4">
        <v>14603</v>
      </c>
      <c r="F400" s="4">
        <v>0</v>
      </c>
      <c r="G400" s="4">
        <f t="shared" si="9"/>
        <v>175000</v>
      </c>
    </row>
    <row r="401" spans="1:7" ht="12.75" x14ac:dyDescent="0.2">
      <c r="A401" s="6" t="s">
        <v>56</v>
      </c>
      <c r="B401" s="4">
        <v>0</v>
      </c>
      <c r="C401" s="4">
        <v>165989</v>
      </c>
      <c r="D401" s="4">
        <v>0</v>
      </c>
      <c r="E401" s="4">
        <v>9011</v>
      </c>
      <c r="F401" s="4">
        <v>0</v>
      </c>
      <c r="G401" s="4">
        <f t="shared" si="9"/>
        <v>175000</v>
      </c>
    </row>
    <row r="402" spans="1:7" ht="12.75" x14ac:dyDescent="0.2">
      <c r="A402" s="6" t="s">
        <v>45</v>
      </c>
      <c r="B402" s="4">
        <v>0</v>
      </c>
      <c r="C402" s="4">
        <v>165989</v>
      </c>
      <c r="D402" s="4">
        <v>0</v>
      </c>
      <c r="E402" s="4">
        <v>9011</v>
      </c>
      <c r="F402" s="4">
        <v>0</v>
      </c>
      <c r="G402" s="4">
        <f>SUM(B402:F402)</f>
        <v>175000</v>
      </c>
    </row>
    <row r="403" spans="1:7" ht="12.75" x14ac:dyDescent="0.2">
      <c r="A403" s="9">
        <v>2014</v>
      </c>
      <c r="F403" s="4"/>
      <c r="G403" s="4"/>
    </row>
    <row r="404" spans="1:7" ht="12.75" x14ac:dyDescent="0.2">
      <c r="A404" s="6" t="s">
        <v>46</v>
      </c>
      <c r="B404" s="4">
        <v>0</v>
      </c>
      <c r="C404" s="4">
        <v>162245</v>
      </c>
      <c r="D404" s="4">
        <v>0</v>
      </c>
      <c r="E404" s="4">
        <v>12755</v>
      </c>
      <c r="F404" s="4">
        <v>0</v>
      </c>
      <c r="G404" s="4">
        <f t="shared" ref="G404:G418" si="10">SUM(B404:F404)</f>
        <v>175000</v>
      </c>
    </row>
    <row r="405" spans="1:7" ht="12.75" x14ac:dyDescent="0.2">
      <c r="A405" s="6" t="s">
        <v>47</v>
      </c>
      <c r="B405" s="4">
        <v>0</v>
      </c>
      <c r="C405" s="4">
        <v>161609</v>
      </c>
      <c r="D405" s="4">
        <v>0</v>
      </c>
      <c r="E405" s="4">
        <v>13391</v>
      </c>
      <c r="F405" s="4">
        <v>0</v>
      </c>
      <c r="G405" s="4">
        <f t="shared" si="10"/>
        <v>175000</v>
      </c>
    </row>
    <row r="406" spans="1:7" ht="12.75" x14ac:dyDescent="0.2">
      <c r="A406" s="6" t="s">
        <v>48</v>
      </c>
      <c r="B406" s="4">
        <v>0</v>
      </c>
      <c r="C406" s="4">
        <v>161609</v>
      </c>
      <c r="D406" s="4">
        <v>0</v>
      </c>
      <c r="E406" s="4">
        <v>13391</v>
      </c>
      <c r="F406" s="4">
        <v>0</v>
      </c>
      <c r="G406" s="4">
        <f t="shared" si="10"/>
        <v>175000</v>
      </c>
    </row>
    <row r="407" spans="1:7" ht="12.75" x14ac:dyDescent="0.2">
      <c r="A407" s="6" t="s">
        <v>49</v>
      </c>
      <c r="B407" s="4">
        <v>0</v>
      </c>
      <c r="C407" s="4">
        <v>151787</v>
      </c>
      <c r="D407" s="4">
        <v>0</v>
      </c>
      <c r="E407" s="4">
        <v>23213</v>
      </c>
      <c r="F407" s="4">
        <v>0</v>
      </c>
      <c r="G407" s="4">
        <f t="shared" si="10"/>
        <v>175000</v>
      </c>
    </row>
    <row r="408" spans="1:7" ht="12.75" x14ac:dyDescent="0.2">
      <c r="A408" s="6" t="s">
        <v>50</v>
      </c>
      <c r="B408" s="4">
        <v>4644</v>
      </c>
      <c r="C408" s="4">
        <v>146965</v>
      </c>
      <c r="D408" s="4">
        <v>0</v>
      </c>
      <c r="E408" s="4">
        <v>23391</v>
      </c>
      <c r="F408" s="4">
        <v>0</v>
      </c>
      <c r="G408" s="4">
        <f t="shared" si="10"/>
        <v>175000</v>
      </c>
    </row>
    <row r="409" spans="1:7" ht="12.75" x14ac:dyDescent="0.2">
      <c r="A409" s="6" t="s">
        <v>59</v>
      </c>
      <c r="B409" s="4">
        <v>2580</v>
      </c>
      <c r="C409" s="4">
        <v>149029</v>
      </c>
      <c r="D409" s="4">
        <v>0</v>
      </c>
      <c r="E409" s="4">
        <v>23391</v>
      </c>
      <c r="F409" s="4">
        <v>0</v>
      </c>
      <c r="G409" s="4">
        <f t="shared" si="10"/>
        <v>175000</v>
      </c>
    </row>
    <row r="410" spans="1:7" ht="12.75" x14ac:dyDescent="0.2">
      <c r="A410" s="6" t="s">
        <v>52</v>
      </c>
      <c r="B410" s="4">
        <v>0</v>
      </c>
      <c r="C410" s="4">
        <v>161609</v>
      </c>
      <c r="D410" s="4">
        <v>0</v>
      </c>
      <c r="E410" s="4">
        <v>13391</v>
      </c>
      <c r="F410" s="4">
        <v>0</v>
      </c>
      <c r="G410" s="4">
        <f t="shared" si="10"/>
        <v>175000</v>
      </c>
    </row>
    <row r="411" spans="1:7" ht="12.75" x14ac:dyDescent="0.2">
      <c r="A411" s="6" t="s">
        <v>53</v>
      </c>
      <c r="B411" s="4">
        <v>0</v>
      </c>
      <c r="C411" s="4">
        <v>171609</v>
      </c>
      <c r="D411" s="4">
        <v>0</v>
      </c>
      <c r="E411" s="4">
        <v>3391</v>
      </c>
      <c r="F411" s="4">
        <v>0</v>
      </c>
      <c r="G411" s="4">
        <f t="shared" si="10"/>
        <v>175000</v>
      </c>
    </row>
    <row r="412" spans="1:7" ht="12.75" x14ac:dyDescent="0.2">
      <c r="A412" s="6" t="s">
        <v>54</v>
      </c>
      <c r="B412" s="4">
        <v>0</v>
      </c>
      <c r="C412" s="4">
        <v>171609</v>
      </c>
      <c r="D412" s="4">
        <v>0</v>
      </c>
      <c r="E412" s="4">
        <v>3391</v>
      </c>
      <c r="F412" s="4">
        <v>0</v>
      </c>
      <c r="G412" s="4">
        <f t="shared" si="10"/>
        <v>175000</v>
      </c>
    </row>
    <row r="413" spans="1:7" ht="12.75" x14ac:dyDescent="0.2">
      <c r="A413" s="6" t="s">
        <v>55</v>
      </c>
      <c r="B413" s="4">
        <v>0</v>
      </c>
      <c r="C413" s="4">
        <v>161837</v>
      </c>
      <c r="D413" s="4">
        <v>0</v>
      </c>
      <c r="E413" s="4">
        <v>13163</v>
      </c>
      <c r="F413" s="4">
        <v>0</v>
      </c>
      <c r="G413" s="4">
        <f t="shared" si="10"/>
        <v>175000</v>
      </c>
    </row>
    <row r="414" spans="1:7" ht="12.75" x14ac:dyDescent="0.2">
      <c r="A414" s="6" t="s">
        <v>56</v>
      </c>
      <c r="B414" s="4">
        <v>0</v>
      </c>
      <c r="C414" s="4">
        <v>162880</v>
      </c>
      <c r="D414" s="4">
        <v>0</v>
      </c>
      <c r="E414" s="4">
        <v>12120</v>
      </c>
      <c r="F414" s="4">
        <v>0</v>
      </c>
      <c r="G414" s="4">
        <f t="shared" si="10"/>
        <v>175000</v>
      </c>
    </row>
    <row r="415" spans="1:7" ht="12.75" x14ac:dyDescent="0.2">
      <c r="A415" s="6" t="s">
        <v>45</v>
      </c>
      <c r="B415" s="4">
        <v>0</v>
      </c>
      <c r="C415" s="4">
        <v>162880</v>
      </c>
      <c r="D415" s="4">
        <v>0</v>
      </c>
      <c r="E415" s="4">
        <v>12120</v>
      </c>
      <c r="F415" s="4">
        <v>0</v>
      </c>
      <c r="G415" s="4">
        <f t="shared" si="10"/>
        <v>175000</v>
      </c>
    </row>
    <row r="416" spans="1:7" ht="12.75" x14ac:dyDescent="0.2">
      <c r="A416" s="9">
        <v>2015</v>
      </c>
      <c r="G416" s="4"/>
    </row>
    <row r="417" spans="1:7" ht="12.75" x14ac:dyDescent="0.2">
      <c r="A417" s="6" t="s">
        <v>46</v>
      </c>
      <c r="B417" s="4">
        <v>16892</v>
      </c>
      <c r="C417" s="4">
        <v>139907</v>
      </c>
      <c r="D417" s="4">
        <v>0</v>
      </c>
      <c r="E417" s="4">
        <v>18201</v>
      </c>
      <c r="F417" s="4">
        <v>0</v>
      </c>
      <c r="G417" s="4">
        <f t="shared" si="10"/>
        <v>175000</v>
      </c>
    </row>
    <row r="418" spans="1:7" ht="12.75" x14ac:dyDescent="0.2">
      <c r="A418" s="6" t="s">
        <v>47</v>
      </c>
      <c r="B418" s="4">
        <v>0</v>
      </c>
      <c r="C418" s="4">
        <v>156799</v>
      </c>
      <c r="D418" s="4">
        <v>0</v>
      </c>
      <c r="E418" s="4">
        <v>18201</v>
      </c>
      <c r="F418" s="4">
        <v>0</v>
      </c>
      <c r="G418" s="4">
        <f t="shared" si="10"/>
        <v>175000</v>
      </c>
    </row>
    <row r="419" spans="1:7" ht="12.75" x14ac:dyDescent="0.2">
      <c r="A419" s="6" t="s">
        <v>48</v>
      </c>
      <c r="B419" s="4">
        <v>0</v>
      </c>
      <c r="C419" s="4">
        <v>156799</v>
      </c>
      <c r="D419" s="4">
        <v>0</v>
      </c>
      <c r="E419" s="4">
        <v>18201</v>
      </c>
      <c r="F419" s="4">
        <v>0</v>
      </c>
      <c r="G419" s="4">
        <f t="shared" ref="G419:G434" si="11">SUM(B419:F419)</f>
        <v>175000</v>
      </c>
    </row>
    <row r="420" spans="1:7" ht="12.75" x14ac:dyDescent="0.2">
      <c r="A420" s="6" t="s">
        <v>49</v>
      </c>
      <c r="B420" s="4">
        <v>5000</v>
      </c>
      <c r="C420" s="4">
        <v>159380</v>
      </c>
      <c r="D420" s="4">
        <v>0</v>
      </c>
      <c r="E420" s="4">
        <v>10620</v>
      </c>
      <c r="F420" s="4">
        <v>0</v>
      </c>
      <c r="G420" s="4">
        <f t="shared" si="11"/>
        <v>175000</v>
      </c>
    </row>
    <row r="421" spans="1:7" ht="12.75" x14ac:dyDescent="0.2">
      <c r="A421" s="6" t="s">
        <v>50</v>
      </c>
      <c r="B421" s="4">
        <v>0</v>
      </c>
      <c r="C421" s="4">
        <v>164380</v>
      </c>
      <c r="D421" s="4">
        <v>0</v>
      </c>
      <c r="E421" s="4">
        <v>10620</v>
      </c>
      <c r="F421" s="4">
        <v>0</v>
      </c>
      <c r="G421" s="4">
        <f t="shared" si="11"/>
        <v>175000</v>
      </c>
    </row>
    <row r="422" spans="1:7" ht="12.75" x14ac:dyDescent="0.2">
      <c r="A422" s="6" t="s">
        <v>51</v>
      </c>
      <c r="B422" s="4">
        <v>0</v>
      </c>
      <c r="C422" s="4">
        <v>164380</v>
      </c>
      <c r="D422" s="4">
        <v>0</v>
      </c>
      <c r="E422" s="4">
        <v>10620</v>
      </c>
      <c r="F422" s="4">
        <v>0</v>
      </c>
      <c r="G422" s="4">
        <f t="shared" si="11"/>
        <v>175000</v>
      </c>
    </row>
    <row r="423" spans="1:7" ht="12.75" x14ac:dyDescent="0.2">
      <c r="A423" s="6" t="s">
        <v>52</v>
      </c>
      <c r="B423" s="4">
        <v>0</v>
      </c>
      <c r="C423" s="4">
        <v>154380</v>
      </c>
      <c r="D423" s="4">
        <v>0</v>
      </c>
      <c r="E423" s="4">
        <v>20620</v>
      </c>
      <c r="F423" s="4">
        <v>0</v>
      </c>
      <c r="G423" s="4">
        <f t="shared" si="11"/>
        <v>175000</v>
      </c>
    </row>
    <row r="424" spans="1:7" ht="12.75" x14ac:dyDescent="0.2">
      <c r="A424" s="6" t="s">
        <v>53</v>
      </c>
      <c r="B424" s="4">
        <v>0</v>
      </c>
      <c r="C424" s="4">
        <v>144380</v>
      </c>
      <c r="D424" s="4">
        <v>0</v>
      </c>
      <c r="E424" s="4">
        <v>30620</v>
      </c>
      <c r="F424" s="4">
        <v>0</v>
      </c>
      <c r="G424" s="4">
        <f t="shared" si="11"/>
        <v>175000</v>
      </c>
    </row>
    <row r="425" spans="1:7" ht="12.75" x14ac:dyDescent="0.2">
      <c r="A425" s="6" t="s">
        <v>54</v>
      </c>
      <c r="B425" s="4">
        <v>0</v>
      </c>
      <c r="C425" s="4">
        <v>144380</v>
      </c>
      <c r="D425" s="4">
        <v>0</v>
      </c>
      <c r="E425" s="4">
        <v>30620</v>
      </c>
      <c r="F425" s="4">
        <v>0</v>
      </c>
      <c r="G425" s="4">
        <f t="shared" si="11"/>
        <v>175000</v>
      </c>
    </row>
    <row r="426" spans="1:7" ht="12.75" x14ac:dyDescent="0.2">
      <c r="A426" s="6" t="s">
        <v>55</v>
      </c>
      <c r="B426" s="4">
        <v>0</v>
      </c>
      <c r="C426" s="4">
        <v>144380</v>
      </c>
      <c r="D426" s="4">
        <v>0</v>
      </c>
      <c r="E426" s="4">
        <v>30620</v>
      </c>
      <c r="F426" s="4">
        <v>0</v>
      </c>
      <c r="G426" s="4">
        <f t="shared" si="11"/>
        <v>175000</v>
      </c>
    </row>
    <row r="427" spans="1:7" ht="12.75" x14ac:dyDescent="0.2">
      <c r="A427" s="6" t="s">
        <v>56</v>
      </c>
      <c r="B427" s="4">
        <v>0</v>
      </c>
      <c r="C427" s="4">
        <v>149988</v>
      </c>
      <c r="D427" s="4">
        <v>0</v>
      </c>
      <c r="E427" s="4">
        <v>25012</v>
      </c>
      <c r="F427" s="4">
        <v>0</v>
      </c>
      <c r="G427" s="4">
        <f t="shared" si="11"/>
        <v>175000</v>
      </c>
    </row>
    <row r="428" spans="1:7" ht="12.75" x14ac:dyDescent="0.2">
      <c r="A428" s="6" t="s">
        <v>45</v>
      </c>
      <c r="B428" s="4">
        <v>25000</v>
      </c>
      <c r="C428" s="4">
        <v>149988</v>
      </c>
      <c r="D428" s="4">
        <v>0</v>
      </c>
      <c r="E428" s="4">
        <v>25012</v>
      </c>
      <c r="F428" s="4">
        <v>0</v>
      </c>
      <c r="G428" s="4">
        <f t="shared" si="11"/>
        <v>200000</v>
      </c>
    </row>
    <row r="429" spans="1:7" ht="12.75" x14ac:dyDescent="0.2">
      <c r="A429" s="9">
        <v>2016</v>
      </c>
      <c r="G429" s="4"/>
    </row>
    <row r="430" spans="1:7" ht="12.75" x14ac:dyDescent="0.2">
      <c r="A430" s="6" t="s">
        <v>46</v>
      </c>
      <c r="B430" s="4">
        <v>25000</v>
      </c>
      <c r="C430" s="4">
        <v>149988</v>
      </c>
      <c r="D430" s="4">
        <v>0</v>
      </c>
      <c r="E430" s="4">
        <v>25012</v>
      </c>
      <c r="F430" s="4">
        <v>0</v>
      </c>
      <c r="G430" s="4">
        <f t="shared" si="11"/>
        <v>200000</v>
      </c>
    </row>
    <row r="431" spans="1:7" ht="12.75" x14ac:dyDescent="0.2">
      <c r="A431" s="6" t="s">
        <v>47</v>
      </c>
      <c r="B431" s="4">
        <v>17421</v>
      </c>
      <c r="C431" s="4">
        <v>161959</v>
      </c>
      <c r="D431" s="4">
        <v>0</v>
      </c>
      <c r="E431" s="4">
        <v>20620</v>
      </c>
      <c r="F431" s="4">
        <v>0</v>
      </c>
      <c r="G431" s="4">
        <f t="shared" si="11"/>
        <v>200000</v>
      </c>
    </row>
    <row r="432" spans="1:7" ht="12.75" x14ac:dyDescent="0.2">
      <c r="A432" s="6" t="s">
        <v>48</v>
      </c>
      <c r="B432" s="4">
        <v>17421</v>
      </c>
      <c r="C432" s="4">
        <v>161959</v>
      </c>
      <c r="D432" s="4">
        <v>0</v>
      </c>
      <c r="E432" s="4">
        <v>20620</v>
      </c>
      <c r="F432" s="4">
        <v>0</v>
      </c>
      <c r="G432" s="4">
        <f t="shared" si="11"/>
        <v>200000</v>
      </c>
    </row>
    <row r="433" spans="1:7" ht="12.75" x14ac:dyDescent="0.2">
      <c r="A433" s="6" t="s">
        <v>49</v>
      </c>
      <c r="B433" s="4">
        <v>17421</v>
      </c>
      <c r="C433" s="4">
        <v>161579</v>
      </c>
      <c r="D433" s="4">
        <v>0</v>
      </c>
      <c r="E433" s="4">
        <v>21000</v>
      </c>
      <c r="F433" s="4">
        <v>0</v>
      </c>
      <c r="G433" s="4">
        <f t="shared" si="11"/>
        <v>200000</v>
      </c>
    </row>
    <row r="434" spans="1:7" ht="12.75" x14ac:dyDescent="0.2">
      <c r="A434" s="6" t="s">
        <v>50</v>
      </c>
      <c r="B434" s="4">
        <v>0</v>
      </c>
      <c r="C434" s="4">
        <v>189000</v>
      </c>
      <c r="D434" s="4">
        <v>0</v>
      </c>
      <c r="E434" s="4">
        <v>11000</v>
      </c>
      <c r="F434" s="4">
        <v>0</v>
      </c>
      <c r="G434" s="4">
        <f t="shared" si="11"/>
        <v>200000</v>
      </c>
    </row>
    <row r="435" spans="1:7" ht="12.75" x14ac:dyDescent="0.2">
      <c r="A435" s="6" t="s">
        <v>51</v>
      </c>
      <c r="B435" s="4">
        <v>0</v>
      </c>
      <c r="C435" s="4">
        <v>189000</v>
      </c>
      <c r="D435" s="4">
        <v>0</v>
      </c>
      <c r="E435" s="4">
        <v>11000</v>
      </c>
      <c r="F435" s="4">
        <v>0</v>
      </c>
      <c r="G435" s="4">
        <f t="shared" ref="G435:G441" si="12">SUM(B435:F435)</f>
        <v>200000</v>
      </c>
    </row>
    <row r="436" spans="1:7" ht="12.75" x14ac:dyDescent="0.2">
      <c r="A436" s="6" t="s">
        <v>52</v>
      </c>
      <c r="B436" s="4">
        <v>0</v>
      </c>
      <c r="C436" s="4">
        <v>204000</v>
      </c>
      <c r="D436" s="4">
        <v>0</v>
      </c>
      <c r="E436" s="4">
        <v>11000</v>
      </c>
      <c r="F436" s="4">
        <v>0</v>
      </c>
      <c r="G436" s="4">
        <f t="shared" si="12"/>
        <v>215000</v>
      </c>
    </row>
    <row r="437" spans="1:7" ht="12.75" x14ac:dyDescent="0.2">
      <c r="A437" s="6" t="s">
        <v>53</v>
      </c>
      <c r="B437" s="4">
        <v>17408</v>
      </c>
      <c r="C437" s="4">
        <v>176592</v>
      </c>
      <c r="D437" s="4">
        <v>0</v>
      </c>
      <c r="E437" s="4">
        <v>21000</v>
      </c>
      <c r="F437" s="4">
        <v>0</v>
      </c>
      <c r="G437" s="4">
        <f t="shared" si="12"/>
        <v>215000</v>
      </c>
    </row>
    <row r="438" spans="1:7" ht="12.75" x14ac:dyDescent="0.2">
      <c r="A438" s="6" t="s">
        <v>54</v>
      </c>
      <c r="B438" s="4">
        <v>17408</v>
      </c>
      <c r="C438" s="4">
        <v>176592</v>
      </c>
      <c r="D438" s="4">
        <v>0</v>
      </c>
      <c r="E438" s="4">
        <v>21000</v>
      </c>
      <c r="F438" s="4">
        <v>0</v>
      </c>
      <c r="G438" s="4">
        <f t="shared" si="12"/>
        <v>215000</v>
      </c>
    </row>
    <row r="439" spans="1:7" ht="12.75" x14ac:dyDescent="0.2">
      <c r="A439" s="6" t="s">
        <v>55</v>
      </c>
      <c r="B439" s="4">
        <v>17408</v>
      </c>
      <c r="C439" s="4">
        <v>176092</v>
      </c>
      <c r="D439" s="4">
        <v>0</v>
      </c>
      <c r="E439" s="4">
        <v>21500</v>
      </c>
      <c r="F439" s="4">
        <v>0</v>
      </c>
      <c r="G439" s="4">
        <f t="shared" si="12"/>
        <v>215000</v>
      </c>
    </row>
    <row r="440" spans="1:7" ht="12.75" x14ac:dyDescent="0.2">
      <c r="A440" s="6" t="s">
        <v>56</v>
      </c>
      <c r="B440" s="4">
        <v>31800</v>
      </c>
      <c r="C440" s="4">
        <v>171700</v>
      </c>
      <c r="D440" s="4">
        <v>0</v>
      </c>
      <c r="E440" s="4">
        <v>11500</v>
      </c>
      <c r="F440" s="4">
        <v>0</v>
      </c>
      <c r="G440" s="4">
        <f t="shared" si="12"/>
        <v>215000</v>
      </c>
    </row>
    <row r="441" spans="1:7" ht="12.75" x14ac:dyDescent="0.2">
      <c r="A441" s="6" t="s">
        <v>45</v>
      </c>
      <c r="B441" s="4">
        <v>51800</v>
      </c>
      <c r="C441" s="4">
        <v>151700</v>
      </c>
      <c r="D441" s="4">
        <v>0</v>
      </c>
      <c r="E441" s="4">
        <v>11500</v>
      </c>
      <c r="F441" s="4">
        <v>0</v>
      </c>
      <c r="G441" s="4">
        <f t="shared" si="12"/>
        <v>215000</v>
      </c>
    </row>
    <row r="442" spans="1:7" ht="12.75" x14ac:dyDescent="0.2">
      <c r="A442" s="9">
        <v>2017</v>
      </c>
      <c r="G442" s="4"/>
    </row>
    <row r="443" spans="1:7" ht="12.75" x14ac:dyDescent="0.2">
      <c r="A443" s="6" t="s">
        <v>46</v>
      </c>
      <c r="B443" s="4">
        <v>61300</v>
      </c>
      <c r="C443" s="4">
        <v>151700</v>
      </c>
      <c r="D443" s="4">
        <v>0</v>
      </c>
      <c r="E443" s="4">
        <v>2000</v>
      </c>
      <c r="F443" s="4">
        <v>0</v>
      </c>
      <c r="G443" s="4">
        <f>SUM(B443:F443)</f>
        <v>215000</v>
      </c>
    </row>
    <row r="444" spans="1:7" ht="12.75" x14ac:dyDescent="0.2">
      <c r="A444" s="6" t="s">
        <v>47</v>
      </c>
      <c r="B444" s="4">
        <v>101300</v>
      </c>
      <c r="C444" s="4">
        <v>141700</v>
      </c>
      <c r="D444" s="4">
        <v>0</v>
      </c>
      <c r="E444" s="4">
        <v>2000</v>
      </c>
      <c r="F444" s="4">
        <v>0</v>
      </c>
      <c r="G444" s="4">
        <v>245000</v>
      </c>
    </row>
    <row r="445" spans="1:7" ht="12.75" x14ac:dyDescent="0.2">
      <c r="A445" s="6" t="s">
        <v>48</v>
      </c>
      <c r="B445" s="4">
        <v>101300</v>
      </c>
      <c r="C445" s="4">
        <v>141700</v>
      </c>
      <c r="D445" s="4">
        <v>0</v>
      </c>
      <c r="E445" s="4">
        <v>2000</v>
      </c>
      <c r="F445" s="4">
        <v>0</v>
      </c>
      <c r="G445" s="4">
        <v>245000</v>
      </c>
    </row>
    <row r="446" spans="1:7" ht="12.75" x14ac:dyDescent="0.2">
      <c r="A446" s="6" t="s">
        <v>49</v>
      </c>
      <c r="B446" s="4">
        <v>115100</v>
      </c>
      <c r="C446" s="4">
        <v>126700</v>
      </c>
      <c r="D446" s="4">
        <v>0</v>
      </c>
      <c r="E446" s="4">
        <v>3200</v>
      </c>
      <c r="F446" s="4">
        <v>0</v>
      </c>
      <c r="G446" s="4">
        <v>245000</v>
      </c>
    </row>
    <row r="447" spans="1:7" ht="12.75" x14ac:dyDescent="0.2">
      <c r="A447" s="6" t="s">
        <v>50</v>
      </c>
      <c r="B447" s="4">
        <v>125100</v>
      </c>
      <c r="C447" s="4">
        <v>116700</v>
      </c>
      <c r="D447" s="4">
        <v>0</v>
      </c>
      <c r="E447" s="4">
        <v>3200</v>
      </c>
      <c r="F447" s="4">
        <v>0</v>
      </c>
      <c r="G447" s="4">
        <v>245000</v>
      </c>
    </row>
    <row r="448" spans="1:7" ht="12.75" x14ac:dyDescent="0.2">
      <c r="A448" s="6" t="s">
        <v>51</v>
      </c>
      <c r="B448" s="4">
        <v>125100</v>
      </c>
      <c r="C448" s="4">
        <v>116700</v>
      </c>
      <c r="D448" s="4">
        <v>0</v>
      </c>
      <c r="E448" s="4">
        <v>3200</v>
      </c>
      <c r="F448" s="4">
        <v>0</v>
      </c>
      <c r="G448" s="4">
        <v>245000</v>
      </c>
    </row>
    <row r="449" spans="1:7" ht="12.75" x14ac:dyDescent="0.2">
      <c r="A449" s="6" t="s">
        <v>52</v>
      </c>
      <c r="B449" s="4">
        <v>124700</v>
      </c>
      <c r="C449" s="4">
        <v>116700</v>
      </c>
      <c r="D449" s="4">
        <v>0</v>
      </c>
      <c r="E449" s="4">
        <v>3600</v>
      </c>
      <c r="F449" s="4">
        <v>0</v>
      </c>
      <c r="G449" s="4">
        <v>245000</v>
      </c>
    </row>
    <row r="450" spans="1:7" ht="12.75" x14ac:dyDescent="0.2">
      <c r="A450" s="6" t="s">
        <v>53</v>
      </c>
      <c r="B450" s="4">
        <v>114700</v>
      </c>
      <c r="C450" s="4">
        <v>126700</v>
      </c>
      <c r="D450" s="4">
        <v>0</v>
      </c>
      <c r="E450" s="4">
        <v>3600</v>
      </c>
      <c r="F450" s="4">
        <v>0</v>
      </c>
      <c r="G450" s="4">
        <v>245000</v>
      </c>
    </row>
    <row r="451" spans="1:7" ht="12.75" x14ac:dyDescent="0.2">
      <c r="A451" s="6" t="s">
        <v>54</v>
      </c>
      <c r="B451" s="4">
        <v>114700</v>
      </c>
      <c r="C451" s="4">
        <v>126700</v>
      </c>
      <c r="D451" s="4">
        <v>0</v>
      </c>
      <c r="E451" s="4">
        <v>3600</v>
      </c>
      <c r="F451" s="4">
        <v>0</v>
      </c>
      <c r="G451" s="4">
        <v>245000</v>
      </c>
    </row>
    <row r="452" spans="1:7" ht="12.75" x14ac:dyDescent="0.2">
      <c r="A452" s="6" t="s">
        <v>55</v>
      </c>
      <c r="B452" s="4">
        <v>109700</v>
      </c>
      <c r="C452" s="4">
        <v>131700</v>
      </c>
      <c r="D452" s="4">
        <v>0</v>
      </c>
      <c r="E452" s="4">
        <v>3600</v>
      </c>
      <c r="F452" s="4">
        <v>0</v>
      </c>
      <c r="G452" s="4">
        <v>245000</v>
      </c>
    </row>
    <row r="453" spans="1:7" ht="12.75" x14ac:dyDescent="0.2">
      <c r="A453" s="6" t="s">
        <v>56</v>
      </c>
      <c r="B453" s="4">
        <v>104560</v>
      </c>
      <c r="C453" s="4">
        <v>136700</v>
      </c>
      <c r="D453" s="4">
        <v>0</v>
      </c>
      <c r="E453" s="4">
        <v>3740</v>
      </c>
      <c r="F453" s="4">
        <v>0</v>
      </c>
      <c r="G453" s="4">
        <v>245000</v>
      </c>
    </row>
    <row r="454" spans="1:7" ht="12.75" x14ac:dyDescent="0.2">
      <c r="A454" s="6" t="s">
        <v>45</v>
      </c>
      <c r="B454" s="4">
        <v>104560</v>
      </c>
      <c r="C454" s="4">
        <v>136700</v>
      </c>
      <c r="D454" s="4">
        <v>0</v>
      </c>
      <c r="E454" s="4">
        <v>3740</v>
      </c>
      <c r="F454" s="4">
        <v>0</v>
      </c>
      <c r="G454" s="4">
        <v>245000</v>
      </c>
    </row>
    <row r="455" spans="1:7" ht="12.75" x14ac:dyDescent="0.2">
      <c r="A455" s="9">
        <v>2018</v>
      </c>
    </row>
    <row r="456" spans="1:7" ht="12.75" x14ac:dyDescent="0.2">
      <c r="A456" s="6" t="s">
        <v>46</v>
      </c>
      <c r="B456" s="4">
        <v>77808</v>
      </c>
      <c r="C456" s="4">
        <v>164640</v>
      </c>
      <c r="D456" s="4">
        <v>0</v>
      </c>
      <c r="E456" s="4">
        <v>2552</v>
      </c>
      <c r="F456" s="4">
        <v>0</v>
      </c>
      <c r="G456" s="4">
        <v>245000</v>
      </c>
    </row>
    <row r="457" spans="1:7" ht="12.75" x14ac:dyDescent="0.2">
      <c r="A457" s="6" t="s">
        <v>47</v>
      </c>
      <c r="B457" s="4">
        <v>72808</v>
      </c>
      <c r="C457" s="4">
        <v>169640</v>
      </c>
      <c r="D457" s="4">
        <v>0</v>
      </c>
      <c r="E457" s="4">
        <v>2552</v>
      </c>
      <c r="F457" s="4">
        <v>0</v>
      </c>
      <c r="G457" s="4">
        <v>245000</v>
      </c>
    </row>
    <row r="458" spans="1:7" ht="12.75" x14ac:dyDescent="0.2">
      <c r="A458" s="6" t="s">
        <v>48</v>
      </c>
      <c r="B458" s="4">
        <v>83808</v>
      </c>
      <c r="C458" s="4">
        <v>159640</v>
      </c>
      <c r="D458" s="4">
        <v>0</v>
      </c>
      <c r="E458" s="4">
        <v>1552</v>
      </c>
      <c r="F458" s="4">
        <v>0</v>
      </c>
      <c r="G458" s="4">
        <v>245000</v>
      </c>
    </row>
    <row r="459" spans="1:7" ht="12.75" x14ac:dyDescent="0.2">
      <c r="A459" s="6" t="s">
        <v>49</v>
      </c>
      <c r="B459" s="4">
        <v>118808</v>
      </c>
      <c r="C459" s="4">
        <v>124640</v>
      </c>
      <c r="D459" s="4">
        <v>0</v>
      </c>
      <c r="E459" s="4">
        <v>1552</v>
      </c>
      <c r="F459" s="4">
        <v>0</v>
      </c>
      <c r="G459" s="4">
        <v>245000</v>
      </c>
    </row>
    <row r="460" spans="1:7" ht="12.75" x14ac:dyDescent="0.2">
      <c r="A460" s="6" t="s">
        <v>50</v>
      </c>
      <c r="B460" s="4">
        <v>63100</v>
      </c>
      <c r="C460" s="4">
        <v>181700</v>
      </c>
      <c r="D460" s="4">
        <v>0</v>
      </c>
      <c r="E460" s="4">
        <v>200</v>
      </c>
      <c r="F460" s="4">
        <v>0</v>
      </c>
      <c r="G460" s="4">
        <v>245000</v>
      </c>
    </row>
    <row r="461" spans="1:7" ht="12.75" x14ac:dyDescent="0.2">
      <c r="A461" s="6" t="s">
        <v>51</v>
      </c>
      <c r="B461" s="4">
        <v>63100</v>
      </c>
      <c r="C461" s="4">
        <v>181700</v>
      </c>
      <c r="D461" s="4">
        <v>0</v>
      </c>
      <c r="E461" s="4">
        <v>200</v>
      </c>
      <c r="F461" s="4">
        <v>0</v>
      </c>
      <c r="G461" s="4">
        <v>245000</v>
      </c>
    </row>
    <row r="462" spans="1:7" ht="12.75" x14ac:dyDescent="0.2">
      <c r="A462" s="6" t="s">
        <v>52</v>
      </c>
      <c r="B462" s="4">
        <v>72100</v>
      </c>
      <c r="C462" s="4">
        <v>171700</v>
      </c>
      <c r="D462" s="4">
        <v>0</v>
      </c>
      <c r="E462" s="4">
        <v>1200</v>
      </c>
      <c r="F462" s="4">
        <v>0</v>
      </c>
      <c r="G462" s="4">
        <v>245000</v>
      </c>
    </row>
    <row r="463" spans="1:7" ht="12.75" x14ac:dyDescent="0.2">
      <c r="A463" s="6" t="s">
        <v>53</v>
      </c>
      <c r="B463" s="4">
        <v>56692</v>
      </c>
      <c r="C463" s="4">
        <v>187108</v>
      </c>
      <c r="D463" s="4">
        <v>0</v>
      </c>
      <c r="E463" s="4">
        <v>1200</v>
      </c>
      <c r="F463" s="4">
        <v>0</v>
      </c>
      <c r="G463" s="4">
        <v>245000</v>
      </c>
    </row>
    <row r="464" spans="1:7" ht="12.75" x14ac:dyDescent="0.2">
      <c r="A464" s="6" t="s">
        <v>54</v>
      </c>
      <c r="B464" s="4">
        <v>56692</v>
      </c>
      <c r="C464" s="4">
        <v>187108</v>
      </c>
      <c r="D464" s="4">
        <v>0</v>
      </c>
      <c r="E464" s="4">
        <v>1200</v>
      </c>
      <c r="F464" s="4">
        <v>0</v>
      </c>
      <c r="G464" s="4">
        <v>245000</v>
      </c>
    </row>
    <row r="465" spans="1:7" ht="12.75" x14ac:dyDescent="0.2">
      <c r="A465" s="6" t="s">
        <v>55</v>
      </c>
      <c r="B465" s="4">
        <v>54100</v>
      </c>
      <c r="C465" s="4">
        <v>187700</v>
      </c>
      <c r="D465" s="4">
        <v>0</v>
      </c>
      <c r="E465" s="4">
        <v>3200</v>
      </c>
      <c r="F465" s="4">
        <v>0</v>
      </c>
      <c r="G465" s="4">
        <v>245000</v>
      </c>
    </row>
    <row r="466" spans="1:7" ht="12.75" x14ac:dyDescent="0.2">
      <c r="A466" s="6" t="s">
        <v>56</v>
      </c>
      <c r="B466" s="4">
        <v>51600</v>
      </c>
      <c r="C466" s="4">
        <v>187700</v>
      </c>
      <c r="D466" s="4">
        <v>0</v>
      </c>
      <c r="E466" s="4">
        <v>5700</v>
      </c>
      <c r="F466" s="4">
        <v>0</v>
      </c>
      <c r="G466" s="4">
        <v>245000</v>
      </c>
    </row>
    <row r="467" spans="1:7" ht="12.75" x14ac:dyDescent="0.2">
      <c r="A467" s="6" t="s">
        <v>45</v>
      </c>
      <c r="B467" s="4">
        <v>51295</v>
      </c>
      <c r="C467" s="4">
        <v>187700</v>
      </c>
      <c r="D467" s="4">
        <v>0</v>
      </c>
      <c r="E467" s="4">
        <v>6005</v>
      </c>
      <c r="F467" s="4">
        <v>0</v>
      </c>
      <c r="G467" s="4">
        <v>245000</v>
      </c>
    </row>
    <row r="468" spans="1:7" ht="12.75" x14ac:dyDescent="0.2">
      <c r="A468" s="9">
        <v>2019</v>
      </c>
    </row>
    <row r="469" spans="1:7" ht="12.75" x14ac:dyDescent="0.2">
      <c r="A469" s="6" t="s">
        <v>46</v>
      </c>
      <c r="B469" s="4">
        <v>61087</v>
      </c>
      <c r="C469" s="4">
        <v>177408</v>
      </c>
      <c r="D469" s="4">
        <v>0</v>
      </c>
      <c r="E469" s="4">
        <v>6505</v>
      </c>
      <c r="F469" s="4">
        <v>0</v>
      </c>
      <c r="G469" s="4">
        <v>245000</v>
      </c>
    </row>
    <row r="470" spans="1:7" ht="12.75" x14ac:dyDescent="0.2">
      <c r="A470" s="6" t="s">
        <v>47</v>
      </c>
      <c r="B470" s="4">
        <v>61087</v>
      </c>
      <c r="C470" s="4">
        <v>177408</v>
      </c>
      <c r="D470" s="4">
        <v>0</v>
      </c>
      <c r="E470" s="4">
        <v>6505</v>
      </c>
      <c r="F470" s="4">
        <v>0</v>
      </c>
      <c r="G470" s="4">
        <v>245000</v>
      </c>
    </row>
    <row r="471" spans="1:7" ht="12.75" x14ac:dyDescent="0.2">
      <c r="A471" s="6" t="s">
        <v>48</v>
      </c>
      <c r="B471" s="4">
        <v>61087</v>
      </c>
      <c r="C471" s="4">
        <v>177408</v>
      </c>
      <c r="D471" s="4">
        <v>0</v>
      </c>
      <c r="E471" s="4">
        <v>6505</v>
      </c>
      <c r="F471" s="4">
        <v>0</v>
      </c>
      <c r="G471" s="4">
        <v>245000</v>
      </c>
    </row>
    <row r="472" spans="1:7" ht="12.75" x14ac:dyDescent="0.2">
      <c r="A472" s="6" t="s">
        <v>49</v>
      </c>
      <c r="B472" s="4">
        <v>74087</v>
      </c>
      <c r="C472" s="4">
        <v>161408</v>
      </c>
      <c r="D472" s="4">
        <v>0</v>
      </c>
      <c r="E472" s="4">
        <v>9505</v>
      </c>
      <c r="F472" s="4">
        <v>0</v>
      </c>
      <c r="G472" s="4">
        <v>245000</v>
      </c>
    </row>
    <row r="473" spans="1:7" ht="12.75" x14ac:dyDescent="0.2">
      <c r="A473" s="6" t="s">
        <v>50</v>
      </c>
      <c r="B473" s="4">
        <v>74087</v>
      </c>
      <c r="C473" s="4">
        <v>160408</v>
      </c>
      <c r="D473" s="4">
        <v>0</v>
      </c>
      <c r="E473" s="4">
        <v>10505</v>
      </c>
      <c r="F473" s="4">
        <v>0</v>
      </c>
      <c r="G473" s="4">
        <v>245000</v>
      </c>
    </row>
    <row r="474" spans="1:7" ht="12.75" x14ac:dyDescent="0.2">
      <c r="A474" s="6" t="s">
        <v>51</v>
      </c>
      <c r="B474" s="4">
        <v>74087</v>
      </c>
      <c r="C474" s="4">
        <v>160408</v>
      </c>
      <c r="D474" s="4">
        <v>0</v>
      </c>
      <c r="E474" s="4">
        <v>10505</v>
      </c>
      <c r="F474" s="4">
        <v>0</v>
      </c>
      <c r="G474" s="4">
        <v>245000</v>
      </c>
    </row>
    <row r="475" spans="1:7" ht="12.75" x14ac:dyDescent="0.2">
      <c r="A475" s="6" t="s">
        <v>52</v>
      </c>
      <c r="B475" s="4">
        <v>48587</v>
      </c>
      <c r="C475" s="4">
        <v>173408</v>
      </c>
      <c r="D475" s="4">
        <v>0</v>
      </c>
      <c r="E475" s="4">
        <v>23005</v>
      </c>
      <c r="F475" s="4">
        <v>0</v>
      </c>
      <c r="G475" s="4">
        <v>245000</v>
      </c>
    </row>
    <row r="476" spans="1:7" ht="12.75" x14ac:dyDescent="0.2">
      <c r="A476" s="6" t="s">
        <v>53</v>
      </c>
      <c r="B476" s="4">
        <v>38587</v>
      </c>
      <c r="C476" s="4">
        <v>184408</v>
      </c>
      <c r="D476" s="4">
        <v>0</v>
      </c>
      <c r="E476" s="4">
        <v>22005</v>
      </c>
      <c r="F476" s="4">
        <v>0</v>
      </c>
      <c r="G476" s="4">
        <v>245000</v>
      </c>
    </row>
    <row r="477" spans="1:7" ht="12.75" x14ac:dyDescent="0.2">
      <c r="A477" s="6" t="s">
        <v>54</v>
      </c>
      <c r="B477" s="4">
        <v>38587</v>
      </c>
      <c r="C477" s="4">
        <v>184408</v>
      </c>
      <c r="D477" s="4">
        <v>0</v>
      </c>
      <c r="E477" s="4">
        <v>22005</v>
      </c>
      <c r="F477" s="4">
        <v>0</v>
      </c>
      <c r="G477" s="4">
        <v>245000</v>
      </c>
    </row>
    <row r="478" spans="1:7" ht="12.75" x14ac:dyDescent="0.2">
      <c r="A478" s="6" t="s">
        <v>55</v>
      </c>
      <c r="B478" s="4">
        <v>56717</v>
      </c>
      <c r="C478" s="4">
        <v>162408</v>
      </c>
      <c r="D478" s="4">
        <v>0</v>
      </c>
      <c r="E478" s="4">
        <v>25875</v>
      </c>
      <c r="F478" s="4">
        <v>0</v>
      </c>
      <c r="G478" s="4">
        <v>245000</v>
      </c>
    </row>
    <row r="479" spans="1:7" ht="12.75" x14ac:dyDescent="0.2">
      <c r="A479" s="6" t="s">
        <v>56</v>
      </c>
      <c r="B479" s="4">
        <v>56717</v>
      </c>
      <c r="C479" s="4">
        <v>162408</v>
      </c>
      <c r="D479" s="4">
        <v>0</v>
      </c>
      <c r="E479" s="4">
        <v>25875</v>
      </c>
      <c r="F479" s="4">
        <v>0</v>
      </c>
      <c r="G479" s="4">
        <v>245000</v>
      </c>
    </row>
    <row r="480" spans="1:7" ht="12.75" x14ac:dyDescent="0.2">
      <c r="A480" s="6" t="s">
        <v>45</v>
      </c>
      <c r="B480" s="4">
        <v>56717</v>
      </c>
      <c r="C480" s="4">
        <v>162408</v>
      </c>
      <c r="D480" s="4">
        <v>0</v>
      </c>
      <c r="E480" s="4">
        <v>25875</v>
      </c>
      <c r="F480" s="4">
        <v>0</v>
      </c>
      <c r="G480" s="4">
        <v>245000</v>
      </c>
    </row>
    <row r="481" spans="1:7" ht="12.75" x14ac:dyDescent="0.2">
      <c r="A481" s="9">
        <v>2020</v>
      </c>
    </row>
    <row r="482" spans="1:7" ht="12.75" x14ac:dyDescent="0.2">
      <c r="A482" s="6" t="s">
        <v>46</v>
      </c>
      <c r="B482" s="4">
        <v>45195</v>
      </c>
      <c r="C482" s="4">
        <v>177408.2</v>
      </c>
      <c r="D482" s="4">
        <v>0</v>
      </c>
      <c r="E482" s="4">
        <v>22396.799999999999</v>
      </c>
      <c r="F482" s="4">
        <v>0</v>
      </c>
      <c r="G482" s="4">
        <v>245000</v>
      </c>
    </row>
    <row r="483" spans="1:7" ht="12.75" x14ac:dyDescent="0.2">
      <c r="A483" s="6" t="s">
        <v>47</v>
      </c>
      <c r="B483" s="4">
        <v>72103.199999999997</v>
      </c>
      <c r="C483" s="4">
        <v>150000</v>
      </c>
      <c r="D483" s="4">
        <v>0</v>
      </c>
      <c r="E483" s="4">
        <v>22896.799999999999</v>
      </c>
      <c r="F483" s="4">
        <v>0</v>
      </c>
      <c r="G483" s="4">
        <v>245000</v>
      </c>
    </row>
    <row r="484" spans="1:7" ht="12.75" x14ac:dyDescent="0.2">
      <c r="A484" s="6" t="s">
        <v>48</v>
      </c>
      <c r="B484" s="4">
        <v>72103.199999999997</v>
      </c>
      <c r="C484" s="4">
        <v>150000</v>
      </c>
      <c r="D484" s="4">
        <v>0</v>
      </c>
      <c r="E484" s="4">
        <v>22896.799999999999</v>
      </c>
      <c r="F484" s="4">
        <v>0</v>
      </c>
      <c r="G484" s="4">
        <v>245000</v>
      </c>
    </row>
    <row r="485" spans="1:7" ht="12.75" x14ac:dyDescent="0.2">
      <c r="A485" s="6" t="s">
        <v>49</v>
      </c>
      <c r="B485" s="4">
        <v>56895</v>
      </c>
      <c r="C485" s="4">
        <v>170000</v>
      </c>
      <c r="D485" s="4">
        <v>0</v>
      </c>
      <c r="E485" s="4">
        <v>18105</v>
      </c>
      <c r="F485" s="4">
        <v>0</v>
      </c>
      <c r="G485" s="4">
        <v>245000</v>
      </c>
    </row>
    <row r="486" spans="1:7" ht="12.75" x14ac:dyDescent="0.2">
      <c r="A486" s="6" t="s">
        <v>50</v>
      </c>
      <c r="B486" s="4">
        <v>41895</v>
      </c>
      <c r="C486" s="4">
        <v>185000</v>
      </c>
      <c r="D486" s="4">
        <v>0</v>
      </c>
      <c r="E486" s="4">
        <v>18105</v>
      </c>
      <c r="F486" s="4">
        <v>0</v>
      </c>
      <c r="G486" s="4">
        <v>245000</v>
      </c>
    </row>
    <row r="487" spans="1:7" ht="12.75" x14ac:dyDescent="0.2">
      <c r="A487" s="6" t="s">
        <v>51</v>
      </c>
      <c r="B487" s="4">
        <v>41895</v>
      </c>
      <c r="C487" s="4">
        <v>185000</v>
      </c>
      <c r="D487" s="4">
        <v>0</v>
      </c>
      <c r="E487" s="4">
        <v>18105</v>
      </c>
      <c r="F487" s="4">
        <v>0</v>
      </c>
      <c r="G487" s="4">
        <v>245000</v>
      </c>
    </row>
    <row r="488" spans="1:7" ht="12.75" x14ac:dyDescent="0.2">
      <c r="A488" s="6" t="s">
        <v>52</v>
      </c>
      <c r="B488" s="4">
        <v>32203.200000000001</v>
      </c>
      <c r="C488" s="4">
        <v>203291.8</v>
      </c>
      <c r="D488" s="4">
        <v>0</v>
      </c>
      <c r="E488" s="4">
        <v>9505</v>
      </c>
      <c r="F488" s="4">
        <v>0</v>
      </c>
      <c r="G488" s="4">
        <v>245000</v>
      </c>
    </row>
    <row r="489" spans="1:7" ht="12.75" x14ac:dyDescent="0.2">
      <c r="A489" s="6" t="s">
        <v>53</v>
      </c>
      <c r="B489" s="4">
        <v>31703.200000000001</v>
      </c>
      <c r="C489" s="4">
        <v>203291.8</v>
      </c>
      <c r="D489" s="4">
        <v>0</v>
      </c>
      <c r="E489" s="4">
        <v>10005</v>
      </c>
      <c r="F489" s="4">
        <v>0</v>
      </c>
      <c r="G489" s="4">
        <v>245000</v>
      </c>
    </row>
    <row r="490" spans="1:7" ht="12.75" x14ac:dyDescent="0.2">
      <c r="A490" s="6" t="s">
        <v>54</v>
      </c>
      <c r="B490" s="4">
        <v>31703.200000000001</v>
      </c>
      <c r="C490" s="4">
        <v>203291.8</v>
      </c>
      <c r="D490" s="4">
        <v>0</v>
      </c>
      <c r="E490" s="4">
        <v>10005</v>
      </c>
      <c r="F490" s="4">
        <v>0</v>
      </c>
      <c r="G490" s="4">
        <v>245000</v>
      </c>
    </row>
    <row r="491" spans="1:7" ht="12.75" x14ac:dyDescent="0.2">
      <c r="A491" s="6" t="s">
        <v>55</v>
      </c>
      <c r="B491" s="4">
        <v>11408.2</v>
      </c>
      <c r="C491" s="4">
        <v>203586.8</v>
      </c>
      <c r="D491" s="4">
        <v>0</v>
      </c>
      <c r="E491" s="4">
        <v>30005</v>
      </c>
      <c r="F491" s="4">
        <v>0</v>
      </c>
      <c r="G491" s="4">
        <v>245000</v>
      </c>
    </row>
    <row r="492" spans="1:7" ht="12.75" x14ac:dyDescent="0.2">
      <c r="A492" s="6" t="s">
        <v>56</v>
      </c>
      <c r="B492" s="4">
        <v>9500</v>
      </c>
      <c r="C492" s="4">
        <v>205995</v>
      </c>
      <c r="D492" s="4">
        <v>0</v>
      </c>
      <c r="E492" s="4">
        <v>29505</v>
      </c>
      <c r="F492" s="4">
        <v>0</v>
      </c>
      <c r="G492" s="4">
        <v>245000</v>
      </c>
    </row>
    <row r="493" spans="1:7" ht="12.75" x14ac:dyDescent="0.2">
      <c r="A493" s="6" t="s">
        <v>45</v>
      </c>
      <c r="B493" s="4">
        <v>9500</v>
      </c>
      <c r="C493" s="4">
        <v>205995</v>
      </c>
      <c r="D493" s="4">
        <v>0</v>
      </c>
      <c r="E493" s="4">
        <v>29505</v>
      </c>
      <c r="F493" s="4">
        <v>0</v>
      </c>
      <c r="G493" s="4">
        <v>245000</v>
      </c>
    </row>
    <row r="494" spans="1:7" ht="12.75" x14ac:dyDescent="0.2">
      <c r="A494" s="9">
        <v>2021</v>
      </c>
    </row>
    <row r="495" spans="1:7" ht="12.75" x14ac:dyDescent="0.2">
      <c r="A495" s="6" t="s">
        <v>46</v>
      </c>
      <c r="B495" s="4">
        <v>9500</v>
      </c>
      <c r="C495" s="4">
        <v>211995</v>
      </c>
      <c r="D495" s="4">
        <v>0</v>
      </c>
      <c r="E495" s="4">
        <v>23505</v>
      </c>
      <c r="F495" s="4">
        <v>0</v>
      </c>
      <c r="G495" s="4">
        <v>245000</v>
      </c>
    </row>
    <row r="496" spans="1:7" ht="12.75" x14ac:dyDescent="0.2">
      <c r="A496" s="6" t="s">
        <v>47</v>
      </c>
      <c r="B496" s="4">
        <v>10000</v>
      </c>
      <c r="C496" s="4">
        <v>211995</v>
      </c>
      <c r="D496" s="4">
        <v>0</v>
      </c>
      <c r="E496" s="4">
        <v>23005</v>
      </c>
      <c r="F496" s="4">
        <v>0</v>
      </c>
      <c r="G496" s="4">
        <v>245000</v>
      </c>
    </row>
    <row r="497" spans="1:7" ht="12.75" x14ac:dyDescent="0.2">
      <c r="A497" s="6" t="s">
        <v>48</v>
      </c>
      <c r="B497" s="4">
        <v>10000</v>
      </c>
      <c r="C497" s="4">
        <v>211995</v>
      </c>
      <c r="D497" s="4">
        <v>0</v>
      </c>
      <c r="E497" s="4">
        <v>23005</v>
      </c>
      <c r="F497" s="4">
        <v>0</v>
      </c>
      <c r="G497" s="4">
        <v>245000</v>
      </c>
    </row>
    <row r="498" spans="1:7" ht="12.75" x14ac:dyDescent="0.2">
      <c r="A498" s="6" t="s">
        <v>49</v>
      </c>
      <c r="B498" s="4">
        <v>10000</v>
      </c>
      <c r="C498" s="4">
        <v>230173.6</v>
      </c>
      <c r="D498" s="4">
        <v>0</v>
      </c>
      <c r="E498" s="4">
        <v>4826</v>
      </c>
      <c r="F498" s="4">
        <v>0</v>
      </c>
      <c r="G498" s="4">
        <v>245000</v>
      </c>
    </row>
    <row r="499" spans="1:7" ht="12.75" x14ac:dyDescent="0.2">
      <c r="A499" s="6" t="s">
        <v>50</v>
      </c>
      <c r="B499" s="4">
        <v>10000</v>
      </c>
      <c r="C499" s="4">
        <v>230173.6</v>
      </c>
      <c r="D499" s="4">
        <v>0</v>
      </c>
      <c r="E499" s="4">
        <v>4826.3999999999996</v>
      </c>
      <c r="F499" s="4">
        <v>0</v>
      </c>
      <c r="G499" s="4">
        <f t="shared" ref="G499" si="13">SUM(B499:F499)</f>
        <v>245000</v>
      </c>
    </row>
    <row r="500" spans="1:7" ht="12.75" x14ac:dyDescent="0.2">
      <c r="A500" s="6" t="s">
        <v>51</v>
      </c>
      <c r="B500" s="4">
        <v>37408.199999999997</v>
      </c>
      <c r="C500" s="4">
        <v>202765.4</v>
      </c>
      <c r="D500" s="4">
        <v>0</v>
      </c>
      <c r="E500" s="4">
        <v>4826.3999999999996</v>
      </c>
      <c r="F500" s="4">
        <v>0</v>
      </c>
      <c r="G500" s="4">
        <v>244999.99999999997</v>
      </c>
    </row>
    <row r="501" spans="1:7" ht="12.75" x14ac:dyDescent="0.2">
      <c r="A501" s="6" t="s">
        <v>52</v>
      </c>
      <c r="B501" s="4">
        <v>37408.199999999997</v>
      </c>
      <c r="C501" s="4">
        <v>205524</v>
      </c>
      <c r="D501" s="4">
        <v>0</v>
      </c>
      <c r="E501" s="4">
        <v>2068</v>
      </c>
      <c r="F501" s="4">
        <v>0</v>
      </c>
      <c r="G501" s="4">
        <v>244999.99999999997</v>
      </c>
    </row>
    <row r="502" spans="1:7" ht="12.75" x14ac:dyDescent="0.2">
      <c r="A502" s="6" t="s">
        <v>53</v>
      </c>
      <c r="B502" s="4">
        <v>17392</v>
      </c>
      <c r="C502" s="4">
        <v>222524</v>
      </c>
      <c r="D502" s="4">
        <v>0</v>
      </c>
      <c r="E502" s="4">
        <v>5084</v>
      </c>
      <c r="F502" s="4">
        <v>0</v>
      </c>
      <c r="G502" s="4">
        <v>245000</v>
      </c>
    </row>
    <row r="503" spans="1:7" ht="12.75" x14ac:dyDescent="0.2">
      <c r="A503" s="6" t="s">
        <v>54</v>
      </c>
      <c r="B503" s="4">
        <v>31784.2</v>
      </c>
      <c r="C503" s="4">
        <v>208132.2</v>
      </c>
      <c r="D503" s="4">
        <v>0</v>
      </c>
      <c r="E503" s="4">
        <v>5083.6000000000004</v>
      </c>
      <c r="F503" s="4">
        <v>0</v>
      </c>
      <c r="G503" s="4">
        <v>245000.00000000003</v>
      </c>
    </row>
    <row r="504" spans="1:7" ht="12.75" x14ac:dyDescent="0.2">
      <c r="A504" s="6" t="s">
        <v>55</v>
      </c>
      <c r="B504" s="4">
        <v>45367</v>
      </c>
      <c r="C504" s="4">
        <v>191392</v>
      </c>
      <c r="D504" s="4">
        <v>0</v>
      </c>
      <c r="E504" s="4">
        <v>8241</v>
      </c>
      <c r="F504" s="4">
        <v>0</v>
      </c>
      <c r="G504" s="4">
        <v>245000.00000000003</v>
      </c>
    </row>
    <row r="505" spans="1:7" ht="12.75" x14ac:dyDescent="0.2">
      <c r="A505" s="6" t="s">
        <v>56</v>
      </c>
      <c r="B505" s="4">
        <v>64959</v>
      </c>
      <c r="C505" s="4">
        <v>167800</v>
      </c>
      <c r="D505" s="4">
        <v>0</v>
      </c>
      <c r="E505" s="4">
        <v>12241</v>
      </c>
      <c r="F505" s="4">
        <v>0</v>
      </c>
      <c r="G505" s="4">
        <v>245000</v>
      </c>
    </row>
    <row r="506" spans="1:7" ht="12.75" x14ac:dyDescent="0.2">
      <c r="A506" s="6" t="s">
        <v>45</v>
      </c>
      <c r="B506" s="27">
        <v>64974</v>
      </c>
      <c r="C506" s="27">
        <v>167800</v>
      </c>
      <c r="D506" s="27">
        <v>0</v>
      </c>
      <c r="E506" s="27">
        <v>12226</v>
      </c>
      <c r="F506" s="27">
        <v>0</v>
      </c>
      <c r="G506" s="27">
        <v>245000</v>
      </c>
    </row>
    <row r="507" spans="1:7" ht="12.75" x14ac:dyDescent="0.2">
      <c r="A507" s="9">
        <v>2022</v>
      </c>
      <c r="B507" s="4"/>
      <c r="C507" s="4"/>
      <c r="D507" s="4"/>
      <c r="E507" s="4"/>
      <c r="F507" s="4"/>
      <c r="G507" s="4"/>
    </row>
    <row r="508" spans="1:7" ht="12.75" x14ac:dyDescent="0.2">
      <c r="A508" s="6" t="s">
        <v>46</v>
      </c>
      <c r="B508" s="27">
        <v>65984</v>
      </c>
      <c r="C508" s="27">
        <v>166300</v>
      </c>
      <c r="D508" s="27">
        <v>0</v>
      </c>
      <c r="E508" s="27">
        <v>12716</v>
      </c>
      <c r="F508" s="27">
        <v>0</v>
      </c>
      <c r="G508" s="27">
        <v>245000</v>
      </c>
    </row>
    <row r="509" spans="1:7" ht="12.75" x14ac:dyDescent="0.2">
      <c r="A509" s="6" t="s">
        <v>47</v>
      </c>
      <c r="B509" s="4">
        <v>96000</v>
      </c>
      <c r="C509" s="4">
        <v>140300</v>
      </c>
      <c r="D509" s="4">
        <v>0</v>
      </c>
      <c r="E509" s="4">
        <v>8700</v>
      </c>
      <c r="F509" s="27">
        <v>0</v>
      </c>
      <c r="G509" s="27">
        <v>245000</v>
      </c>
    </row>
    <row r="510" spans="1:7" ht="12.75" x14ac:dyDescent="0.2">
      <c r="A510" s="6" t="s">
        <v>48</v>
      </c>
      <c r="B510" s="4">
        <v>96000</v>
      </c>
      <c r="C510" s="4">
        <v>140300</v>
      </c>
      <c r="D510" s="4">
        <v>0</v>
      </c>
      <c r="E510" s="4">
        <v>8700</v>
      </c>
      <c r="F510" s="27">
        <v>0</v>
      </c>
      <c r="G510" s="27">
        <v>245000</v>
      </c>
    </row>
    <row r="511" spans="1:7" ht="12.75" x14ac:dyDescent="0.2">
      <c r="A511" s="6" t="s">
        <v>49</v>
      </c>
      <c r="B511" s="4">
        <v>156000</v>
      </c>
      <c r="C511" s="4">
        <v>80019.8</v>
      </c>
      <c r="D511" s="4">
        <v>0</v>
      </c>
      <c r="E511" s="4">
        <v>8980.2000000000007</v>
      </c>
      <c r="F511" s="27">
        <v>0</v>
      </c>
      <c r="G511" s="27">
        <v>245000</v>
      </c>
    </row>
    <row r="512" spans="1:7" ht="12.75" x14ac:dyDescent="0.2">
      <c r="A512" s="6" t="s">
        <v>50</v>
      </c>
      <c r="B512" s="4">
        <v>156000</v>
      </c>
      <c r="C512" s="4">
        <v>80019.8</v>
      </c>
      <c r="D512" s="4">
        <v>0</v>
      </c>
      <c r="E512" s="4">
        <v>8980.2000000000007</v>
      </c>
      <c r="F512" s="27">
        <v>0</v>
      </c>
      <c r="G512" s="27">
        <v>245000</v>
      </c>
    </row>
    <row r="513" spans="1:7" ht="12.75" x14ac:dyDescent="0.2">
      <c r="A513" s="6" t="s">
        <v>51</v>
      </c>
      <c r="B513" s="4">
        <v>156000</v>
      </c>
      <c r="C513" s="4">
        <v>80019.8</v>
      </c>
      <c r="D513" s="4">
        <v>0</v>
      </c>
      <c r="E513" s="4">
        <v>8980.2000000000007</v>
      </c>
      <c r="F513" s="27">
        <v>0</v>
      </c>
      <c r="G513" s="27">
        <v>245000</v>
      </c>
    </row>
    <row r="514" spans="1:7" ht="12.75" x14ac:dyDescent="0.2">
      <c r="A514" s="6" t="s">
        <v>52</v>
      </c>
      <c r="B514" s="4">
        <v>116000</v>
      </c>
      <c r="C514" s="4">
        <v>120300</v>
      </c>
      <c r="D514" s="4">
        <v>0</v>
      </c>
      <c r="E514" s="4">
        <v>8700</v>
      </c>
      <c r="F514" s="27">
        <v>0</v>
      </c>
      <c r="G514" s="27">
        <v>245000</v>
      </c>
    </row>
    <row r="515" spans="1:7" ht="12.75" x14ac:dyDescent="0.2">
      <c r="A515" s="6" t="s">
        <v>53</v>
      </c>
      <c r="B515" s="4">
        <v>140000</v>
      </c>
      <c r="C515" s="4">
        <v>95565</v>
      </c>
      <c r="D515" s="4">
        <v>0</v>
      </c>
      <c r="E515" s="4">
        <v>9435</v>
      </c>
      <c r="F515" s="27">
        <v>0</v>
      </c>
      <c r="G515" s="27">
        <v>245000</v>
      </c>
    </row>
    <row r="516" spans="1:7" ht="12.75" x14ac:dyDescent="0.2">
      <c r="A516" s="6" t="s">
        <v>54</v>
      </c>
      <c r="B516" s="4">
        <v>140000</v>
      </c>
      <c r="C516" s="4">
        <v>95565</v>
      </c>
      <c r="D516" s="4">
        <v>0</v>
      </c>
      <c r="E516" s="4">
        <v>9435</v>
      </c>
      <c r="F516" s="27">
        <v>0</v>
      </c>
      <c r="G516" s="27">
        <v>245000</v>
      </c>
    </row>
    <row r="517" spans="1:7" ht="12.75" x14ac:dyDescent="0.2">
      <c r="A517" s="6" t="s">
        <v>55</v>
      </c>
      <c r="B517" s="4">
        <v>123016.4</v>
      </c>
      <c r="C517" s="4">
        <v>112568.4</v>
      </c>
      <c r="D517" s="4">
        <v>0</v>
      </c>
      <c r="E517" s="4">
        <v>9415.2000000000007</v>
      </c>
      <c r="F517" s="4">
        <v>0</v>
      </c>
      <c r="G517" s="27">
        <v>245000</v>
      </c>
    </row>
    <row r="518" spans="1:7" ht="12.75" x14ac:dyDescent="0.2">
      <c r="A518" s="6" t="s">
        <v>56</v>
      </c>
      <c r="B518" s="4">
        <v>123016.4</v>
      </c>
      <c r="C518" s="4">
        <v>114468.4</v>
      </c>
      <c r="D518" s="4">
        <v>0</v>
      </c>
      <c r="E518" s="4">
        <v>7515.2</v>
      </c>
      <c r="F518" s="4">
        <v>0</v>
      </c>
      <c r="G518" s="27">
        <v>245000</v>
      </c>
    </row>
    <row r="519" spans="1:7" ht="12.75" x14ac:dyDescent="0.2">
      <c r="A519" s="6" t="s">
        <v>45</v>
      </c>
      <c r="B519" s="4">
        <v>123016.4</v>
      </c>
      <c r="C519" s="4">
        <v>114468.4</v>
      </c>
      <c r="D519" s="4">
        <v>0</v>
      </c>
      <c r="E519" s="4">
        <v>7515.2</v>
      </c>
      <c r="F519" s="4">
        <v>0</v>
      </c>
      <c r="G519" s="4">
        <f t="shared" ref="G519" si="14">SUM(B519:F519)</f>
        <v>245000</v>
      </c>
    </row>
    <row r="520" spans="1:7" ht="12.75" x14ac:dyDescent="0.2">
      <c r="A520" s="9">
        <v>2023</v>
      </c>
    </row>
    <row r="521" spans="1:7" ht="12.75" x14ac:dyDescent="0.2">
      <c r="A521" s="6" t="s">
        <v>46</v>
      </c>
      <c r="B521" s="4">
        <v>118519.8</v>
      </c>
      <c r="C521" s="4">
        <v>118965</v>
      </c>
      <c r="D521" s="4">
        <v>0</v>
      </c>
      <c r="E521" s="4">
        <v>7515.2</v>
      </c>
      <c r="F521" s="4">
        <v>0</v>
      </c>
      <c r="G521" s="4">
        <v>245000</v>
      </c>
    </row>
    <row r="522" spans="1:7" ht="12.75" x14ac:dyDescent="0.2">
      <c r="A522" s="6" t="s">
        <v>47</v>
      </c>
      <c r="B522" s="4">
        <v>108448.8</v>
      </c>
      <c r="C522" s="4">
        <v>127616</v>
      </c>
      <c r="D522" s="4">
        <v>0</v>
      </c>
      <c r="E522" s="4">
        <v>8935.2000000000007</v>
      </c>
      <c r="F522" s="4">
        <v>0</v>
      </c>
      <c r="G522" s="4">
        <v>245000</v>
      </c>
    </row>
    <row r="523" spans="1:7" ht="12.75" x14ac:dyDescent="0.2">
      <c r="A523" s="6" t="s">
        <v>48</v>
      </c>
      <c r="B523" s="4">
        <v>107748.8</v>
      </c>
      <c r="C523" s="4">
        <v>127616</v>
      </c>
      <c r="D523" s="4">
        <v>0</v>
      </c>
      <c r="E523" s="4">
        <v>9635.2000000000007</v>
      </c>
      <c r="F523" s="4">
        <v>0</v>
      </c>
      <c r="G523" s="4">
        <v>245000</v>
      </c>
    </row>
    <row r="524" spans="1:7" ht="12.75" x14ac:dyDescent="0.2">
      <c r="A524" s="6" t="s">
        <v>49</v>
      </c>
      <c r="B524" s="4">
        <v>99229</v>
      </c>
      <c r="C524" s="4">
        <v>135685.79999999999</v>
      </c>
      <c r="D524" s="4">
        <v>0</v>
      </c>
      <c r="E524" s="4">
        <v>10085.200000000001</v>
      </c>
      <c r="F524" s="4">
        <v>0</v>
      </c>
      <c r="G524" s="4">
        <v>245000</v>
      </c>
    </row>
    <row r="525" spans="1:7" ht="12.75" x14ac:dyDescent="0.2">
      <c r="A525" s="6" t="s">
        <v>50</v>
      </c>
      <c r="B525" s="4">
        <v>139127.4</v>
      </c>
      <c r="C525" s="4">
        <v>98277.6</v>
      </c>
      <c r="D525" s="4">
        <v>0</v>
      </c>
      <c r="E525" s="4">
        <v>7595</v>
      </c>
      <c r="F525" s="4">
        <v>0</v>
      </c>
      <c r="G525" s="4">
        <v>245000</v>
      </c>
    </row>
    <row r="526" spans="1:7" ht="12.75" x14ac:dyDescent="0.2">
      <c r="A526" s="6" t="s">
        <v>51</v>
      </c>
      <c r="B526" s="4">
        <v>139127.4</v>
      </c>
      <c r="C526" s="4">
        <v>98277.6</v>
      </c>
      <c r="D526" s="4">
        <v>0</v>
      </c>
      <c r="E526" s="4">
        <v>7595</v>
      </c>
      <c r="F526" s="4">
        <v>0</v>
      </c>
      <c r="G526" s="4">
        <v>245000</v>
      </c>
    </row>
    <row r="527" spans="1:7" ht="12.75" x14ac:dyDescent="0.2">
      <c r="A527" s="6" t="s">
        <v>52</v>
      </c>
      <c r="B527" s="4">
        <v>154447.20000000001</v>
      </c>
      <c r="C527" s="4">
        <v>82957.8</v>
      </c>
      <c r="D527" s="4">
        <v>0</v>
      </c>
      <c r="E527" s="4">
        <v>7595</v>
      </c>
      <c r="F527" s="4">
        <v>0</v>
      </c>
      <c r="G527" s="4">
        <v>245000</v>
      </c>
    </row>
    <row r="528" spans="1:7" ht="12.75" x14ac:dyDescent="0.2">
      <c r="A528" s="6" t="s">
        <v>53</v>
      </c>
      <c r="B528" s="4">
        <v>138743.20000000001</v>
      </c>
      <c r="C528" s="4">
        <v>97141.8</v>
      </c>
      <c r="D528" s="4">
        <v>0</v>
      </c>
      <c r="E528" s="4">
        <v>9115</v>
      </c>
      <c r="F528" s="4">
        <v>0</v>
      </c>
      <c r="G528" s="4">
        <v>245000</v>
      </c>
    </row>
    <row r="529" spans="1:7" ht="12.75" x14ac:dyDescent="0.2">
      <c r="A529" s="6" t="s">
        <v>54</v>
      </c>
      <c r="B529" s="4">
        <v>129333.8</v>
      </c>
      <c r="C529" s="4">
        <v>97141.8</v>
      </c>
      <c r="D529" s="4">
        <v>0</v>
      </c>
      <c r="E529" s="4">
        <v>18524.400000000001</v>
      </c>
      <c r="F529" s="4">
        <v>0</v>
      </c>
      <c r="G529" s="4">
        <v>245000</v>
      </c>
    </row>
    <row r="530" spans="1:7" ht="12.75" x14ac:dyDescent="0.2">
      <c r="A530" s="6" t="s">
        <v>55</v>
      </c>
      <c r="B530" s="4">
        <v>130885.6</v>
      </c>
      <c r="C530" s="4">
        <v>95560</v>
      </c>
      <c r="D530" s="4">
        <v>0</v>
      </c>
      <c r="E530" s="4">
        <v>18554.400000000001</v>
      </c>
      <c r="F530" s="4">
        <v>0</v>
      </c>
      <c r="G530" s="4">
        <v>245000</v>
      </c>
    </row>
    <row r="531" spans="1:7" ht="12.75" x14ac:dyDescent="0.2">
      <c r="A531" s="6" t="s">
        <v>56</v>
      </c>
      <c r="B531" s="4">
        <v>128746.8</v>
      </c>
      <c r="C531" s="4">
        <v>107100</v>
      </c>
      <c r="D531" s="4">
        <v>0</v>
      </c>
      <c r="E531" s="4">
        <v>9153.2000000000007</v>
      </c>
      <c r="F531" s="4">
        <v>0</v>
      </c>
      <c r="G531" s="4">
        <v>245000</v>
      </c>
    </row>
    <row r="532" spans="1:7" ht="12.75" x14ac:dyDescent="0.2">
      <c r="A532" s="6" t="s">
        <v>45</v>
      </c>
      <c r="B532" s="4">
        <v>218747</v>
      </c>
      <c r="C532" s="4">
        <v>107100</v>
      </c>
      <c r="D532" s="4">
        <v>0</v>
      </c>
      <c r="E532" s="4">
        <v>9153.2000000000007</v>
      </c>
      <c r="F532" s="4">
        <v>0</v>
      </c>
      <c r="G532" s="4">
        <v>335000</v>
      </c>
    </row>
    <row r="533" spans="1:7" ht="12.75" x14ac:dyDescent="0.2">
      <c r="A533" s="9" t="s">
        <v>61</v>
      </c>
    </row>
    <row r="534" spans="1:7" ht="12.75" x14ac:dyDescent="0.2">
      <c r="A534" s="6" t="s">
        <v>46</v>
      </c>
      <c r="B534" s="4">
        <v>183201.2</v>
      </c>
      <c r="C534" s="4">
        <v>143095.6</v>
      </c>
      <c r="D534" s="4">
        <v>0</v>
      </c>
      <c r="E534" s="4">
        <v>8703.2000000000007</v>
      </c>
      <c r="F534" s="4">
        <v>0</v>
      </c>
      <c r="G534" s="4">
        <v>335000.00000000006</v>
      </c>
    </row>
    <row r="535" spans="1:7" ht="12.75" x14ac:dyDescent="0.2">
      <c r="A535" s="6" t="s">
        <v>47</v>
      </c>
      <c r="B535" s="4">
        <v>193816.2</v>
      </c>
      <c r="C535" s="4">
        <v>133065.79999999999</v>
      </c>
      <c r="D535" s="4">
        <v>0</v>
      </c>
      <c r="E535" s="4">
        <v>8118</v>
      </c>
      <c r="F535" s="4">
        <v>0</v>
      </c>
      <c r="G535" s="4">
        <v>335000</v>
      </c>
    </row>
    <row r="536" spans="1:7" ht="12.75" x14ac:dyDescent="0.2">
      <c r="A536" s="6" t="s">
        <v>48</v>
      </c>
      <c r="B536" s="4">
        <v>168201.2</v>
      </c>
      <c r="C536" s="4">
        <v>158065.79999999999</v>
      </c>
      <c r="D536" s="4">
        <v>0</v>
      </c>
      <c r="E536" s="4">
        <v>8733</v>
      </c>
      <c r="F536" s="4">
        <v>0</v>
      </c>
      <c r="G536" s="4">
        <v>335000</v>
      </c>
    </row>
    <row r="537" spans="1:7" ht="12.75" x14ac:dyDescent="0.2">
      <c r="A537" s="6" t="s">
        <v>49</v>
      </c>
      <c r="B537" s="4">
        <v>145395</v>
      </c>
      <c r="C537" s="4">
        <v>163872</v>
      </c>
      <c r="D537" s="4">
        <v>0</v>
      </c>
      <c r="E537" s="4">
        <v>25733</v>
      </c>
      <c r="F537" s="4">
        <v>0</v>
      </c>
      <c r="G537" s="4">
        <v>335000</v>
      </c>
    </row>
    <row r="538" spans="1:7" ht="12.75" x14ac:dyDescent="0.2">
      <c r="A538" s="6" t="s">
        <v>50</v>
      </c>
      <c r="B538" s="4">
        <v>122803.2</v>
      </c>
      <c r="C538" s="4">
        <v>186463.8</v>
      </c>
      <c r="D538" s="4">
        <v>0</v>
      </c>
      <c r="E538" s="4">
        <v>25733</v>
      </c>
      <c r="F538" s="4">
        <v>0</v>
      </c>
      <c r="G538" s="4">
        <v>335000</v>
      </c>
    </row>
    <row r="539" spans="1:7" ht="12.75" x14ac:dyDescent="0.2">
      <c r="A539" s="6" t="s">
        <v>51</v>
      </c>
      <c r="B539" s="4">
        <v>122803</v>
      </c>
      <c r="C539" s="4">
        <v>186464</v>
      </c>
      <c r="D539" s="4">
        <v>0</v>
      </c>
      <c r="E539" s="4">
        <v>25733</v>
      </c>
      <c r="F539" s="4">
        <v>0</v>
      </c>
      <c r="G539" s="4">
        <v>335000</v>
      </c>
    </row>
    <row r="540" spans="1:7" ht="12.75" x14ac:dyDescent="0.2">
      <c r="A540" s="6" t="s">
        <v>52</v>
      </c>
      <c r="B540" s="4">
        <v>162803.20000000001</v>
      </c>
      <c r="C540" s="4">
        <v>153463.79999999999</v>
      </c>
      <c r="D540" s="4">
        <v>0</v>
      </c>
      <c r="E540" s="4">
        <v>18733</v>
      </c>
      <c r="F540" s="4">
        <v>0</v>
      </c>
      <c r="G540" s="4">
        <v>335000</v>
      </c>
    </row>
    <row r="541" spans="1:7" ht="12.75" x14ac:dyDescent="0.2">
      <c r="A541" s="6" t="s">
        <v>53</v>
      </c>
      <c r="B541" s="4">
        <v>165112</v>
      </c>
      <c r="C541" s="4">
        <v>151155</v>
      </c>
      <c r="D541" s="4">
        <v>0</v>
      </c>
      <c r="E541" s="4">
        <v>18733</v>
      </c>
      <c r="F541" s="4">
        <v>0</v>
      </c>
      <c r="G541" s="4">
        <v>335000</v>
      </c>
    </row>
    <row r="542" spans="1:7" ht="12.75" x14ac:dyDescent="0.2">
      <c r="A542" s="6" t="s">
        <v>54</v>
      </c>
      <c r="B542" s="4">
        <v>165112</v>
      </c>
      <c r="C542" s="4">
        <v>151155</v>
      </c>
      <c r="D542" s="4">
        <v>0</v>
      </c>
      <c r="E542" s="4">
        <v>18733</v>
      </c>
      <c r="F542" s="4">
        <v>0</v>
      </c>
      <c r="G542" s="4">
        <v>335000</v>
      </c>
    </row>
    <row r="543" spans="1:7" ht="12.75" x14ac:dyDescent="0.2">
      <c r="A543" s="6" t="s">
        <v>55</v>
      </c>
      <c r="B543" s="4">
        <v>169473.8</v>
      </c>
      <c r="C543" s="4">
        <v>156793.20000000001</v>
      </c>
      <c r="D543" s="4">
        <v>0</v>
      </c>
      <c r="E543" s="4">
        <v>8733</v>
      </c>
      <c r="F543" s="4">
        <v>0</v>
      </c>
      <c r="G543" s="4">
        <v>335000</v>
      </c>
    </row>
    <row r="544" spans="1:7" ht="12.75" x14ac:dyDescent="0.2">
      <c r="A544" s="6" t="s">
        <v>56</v>
      </c>
      <c r="B544" s="4">
        <v>169473.8</v>
      </c>
      <c r="C544" s="4">
        <v>153493.20000000001</v>
      </c>
      <c r="D544" s="4">
        <v>0</v>
      </c>
      <c r="E544" s="4">
        <v>12033</v>
      </c>
      <c r="F544" s="4">
        <v>0</v>
      </c>
      <c r="G544" s="4">
        <v>335000</v>
      </c>
    </row>
    <row r="545" spans="1:7" ht="12.75" x14ac:dyDescent="0.2">
      <c r="A545" s="6" t="s">
        <v>45</v>
      </c>
      <c r="B545" s="4">
        <v>169473.8</v>
      </c>
      <c r="C545" s="4">
        <v>153493.20000000001</v>
      </c>
      <c r="D545" s="4">
        <v>0</v>
      </c>
      <c r="E545" s="4">
        <v>12033</v>
      </c>
      <c r="F545" s="4">
        <v>0</v>
      </c>
      <c r="G545" s="4">
        <v>335000</v>
      </c>
    </row>
    <row r="546" spans="1:7" ht="12.75" x14ac:dyDescent="0.2">
      <c r="A546" s="9" t="s">
        <v>62</v>
      </c>
    </row>
    <row r="547" spans="1:7" ht="12.75" x14ac:dyDescent="0.2">
      <c r="A547" s="6" t="s">
        <v>46</v>
      </c>
      <c r="B547" s="4">
        <v>171702</v>
      </c>
      <c r="C547" s="4">
        <v>153455</v>
      </c>
      <c r="D547" s="4">
        <v>0</v>
      </c>
      <c r="E547" s="4">
        <v>9843</v>
      </c>
      <c r="F547" s="4">
        <v>0</v>
      </c>
      <c r="G547" s="4">
        <v>335000</v>
      </c>
    </row>
    <row r="548" spans="1:7" ht="12.75" x14ac:dyDescent="0.2">
      <c r="A548" s="6" t="s">
        <v>47</v>
      </c>
      <c r="B548" s="4">
        <v>141700</v>
      </c>
      <c r="C548" s="4">
        <v>176265</v>
      </c>
      <c r="D548" s="4">
        <v>0</v>
      </c>
      <c r="E548" s="4">
        <v>17035</v>
      </c>
      <c r="F548" s="4">
        <v>0</v>
      </c>
      <c r="G548" s="4">
        <f t="shared" ref="G548" si="15">SUM(B548:F548)</f>
        <v>335000</v>
      </c>
    </row>
    <row r="549" spans="1:7" ht="12.75" x14ac:dyDescent="0.2">
      <c r="A549" s="6" t="s">
        <v>48</v>
      </c>
      <c r="B549" s="4">
        <v>141700</v>
      </c>
      <c r="C549" s="4">
        <v>176265</v>
      </c>
      <c r="D549" s="4">
        <v>0</v>
      </c>
      <c r="E549" s="4">
        <v>17035</v>
      </c>
      <c r="F549" s="4">
        <v>0</v>
      </c>
      <c r="G549" s="4">
        <f t="shared" ref="G549" si="16">SUM(B549:F549)</f>
        <v>335000</v>
      </c>
    </row>
    <row r="550" spans="1:7" ht="12.75" x14ac:dyDescent="0.2">
      <c r="A550" s="6" t="s">
        <v>49</v>
      </c>
      <c r="B550" s="4">
        <v>141700</v>
      </c>
      <c r="C550" s="4">
        <v>176265</v>
      </c>
      <c r="D550" s="4">
        <v>0</v>
      </c>
      <c r="E550" s="4">
        <v>17035</v>
      </c>
      <c r="F550" s="4">
        <v>0</v>
      </c>
      <c r="G550" s="4">
        <v>335000</v>
      </c>
    </row>
    <row r="551" spans="1:7" ht="12.75" x14ac:dyDescent="0.2">
      <c r="A551" s="6" t="s">
        <v>50</v>
      </c>
      <c r="B551" s="4">
        <v>107700</v>
      </c>
      <c r="C551" s="4">
        <v>210265</v>
      </c>
      <c r="D551" s="4">
        <v>0</v>
      </c>
      <c r="E551" s="4">
        <v>17035</v>
      </c>
      <c r="F551" s="4">
        <v>0</v>
      </c>
      <c r="G551" s="4">
        <v>335000</v>
      </c>
    </row>
    <row r="552" spans="1:7" ht="12.75" x14ac:dyDescent="0.2">
      <c r="A552" s="6" t="s">
        <v>51</v>
      </c>
      <c r="B552" s="4">
        <v>107700</v>
      </c>
      <c r="C552" s="4">
        <v>210265</v>
      </c>
      <c r="D552" s="4">
        <v>0</v>
      </c>
      <c r="E552" s="4">
        <v>17035</v>
      </c>
      <c r="F552" s="4">
        <v>0</v>
      </c>
      <c r="G552" s="4">
        <v>335000</v>
      </c>
    </row>
    <row r="553" spans="1:7" ht="12.75" x14ac:dyDescent="0.2">
      <c r="A553" s="6" t="s">
        <v>52</v>
      </c>
      <c r="B553" s="4">
        <v>107300</v>
      </c>
      <c r="C553" s="4">
        <v>210665</v>
      </c>
      <c r="D553" s="4">
        <v>0</v>
      </c>
      <c r="E553" s="4">
        <v>17035</v>
      </c>
      <c r="F553" s="4">
        <v>0</v>
      </c>
      <c r="G553" s="4">
        <v>335000</v>
      </c>
    </row>
    <row r="554" spans="1:7" ht="12.75" x14ac:dyDescent="0.2">
      <c r="A554" s="6" t="s">
        <v>53</v>
      </c>
      <c r="B554" s="4">
        <v>107300</v>
      </c>
      <c r="C554" s="4">
        <v>207565</v>
      </c>
      <c r="D554" s="4">
        <v>0</v>
      </c>
      <c r="E554" s="4">
        <v>20135</v>
      </c>
      <c r="F554" s="4">
        <v>0</v>
      </c>
      <c r="G554" s="4">
        <v>335000</v>
      </c>
    </row>
    <row r="555" spans="1:7" ht="12.75" x14ac:dyDescent="0.2">
      <c r="A555" s="6" t="s">
        <v>54</v>
      </c>
      <c r="B555" s="4">
        <v>132300</v>
      </c>
      <c r="C555" s="4">
        <v>182565</v>
      </c>
      <c r="D555" s="4">
        <v>0</v>
      </c>
      <c r="E555" s="4">
        <v>20135</v>
      </c>
      <c r="F555" s="4">
        <v>0</v>
      </c>
      <c r="G555" s="4">
        <v>335000</v>
      </c>
    </row>
    <row r="556" spans="1:7" ht="12.75" x14ac:dyDescent="0.2">
      <c r="A556" s="6" t="s">
        <v>55</v>
      </c>
      <c r="B556" s="4">
        <v>59100</v>
      </c>
      <c r="C556" s="4">
        <v>255765</v>
      </c>
      <c r="D556" s="4">
        <v>0</v>
      </c>
      <c r="E556" s="4">
        <v>20135</v>
      </c>
      <c r="F556" s="4">
        <v>0</v>
      </c>
      <c r="G556" s="4">
        <f t="shared" ref="G556" si="17">SUM(B556:F556)</f>
        <v>335000</v>
      </c>
    </row>
    <row r="557" spans="1:7" ht="12.75" x14ac:dyDescent="0.2">
      <c r="A557" s="6" t="s">
        <v>56</v>
      </c>
      <c r="B557" s="4">
        <v>109100</v>
      </c>
      <c r="C557" s="4">
        <v>212765</v>
      </c>
      <c r="D557" s="4">
        <v>0</v>
      </c>
      <c r="E557" s="4">
        <v>13135</v>
      </c>
      <c r="F557" s="4">
        <v>0</v>
      </c>
      <c r="G557" s="4">
        <v>335000</v>
      </c>
    </row>
    <row r="558" spans="1:7" ht="12.75" x14ac:dyDescent="0.2">
      <c r="A558" s="6" t="s">
        <v>45</v>
      </c>
      <c r="B558" s="4">
        <v>119100</v>
      </c>
      <c r="C558" s="4">
        <v>202765</v>
      </c>
      <c r="D558" s="4">
        <v>0</v>
      </c>
      <c r="E558" s="4">
        <v>13135</v>
      </c>
      <c r="F558" s="4">
        <v>0</v>
      </c>
      <c r="G558" s="4">
        <v>335000</v>
      </c>
    </row>
    <row r="559" spans="1:7" ht="12.75" x14ac:dyDescent="0.2">
      <c r="A559" s="9" t="s">
        <v>63</v>
      </c>
    </row>
    <row r="560" spans="1:7" ht="12.75" x14ac:dyDescent="0.2">
      <c r="A560" s="6" t="s">
        <v>46</v>
      </c>
      <c r="B560" s="4">
        <v>191281</v>
      </c>
      <c r="C560" s="4">
        <v>130584</v>
      </c>
      <c r="D560" s="4">
        <v>0</v>
      </c>
      <c r="E560" s="4">
        <v>13135</v>
      </c>
      <c r="F560" s="4">
        <v>0</v>
      </c>
      <c r="G560" s="4">
        <v>335000</v>
      </c>
    </row>
    <row r="561" spans="1:7" ht="12.75" x14ac:dyDescent="0.2">
      <c r="A561" s="6" t="s">
        <v>47</v>
      </c>
      <c r="B561" s="4">
        <v>141281</v>
      </c>
      <c r="C561" s="4">
        <v>180584</v>
      </c>
      <c r="D561" s="4">
        <v>0</v>
      </c>
      <c r="E561" s="4">
        <v>13135</v>
      </c>
      <c r="F561" s="4">
        <v>0</v>
      </c>
      <c r="G561" s="4">
        <v>335000</v>
      </c>
    </row>
    <row r="562" spans="1:7" ht="12.75" x14ac:dyDescent="0.2">
      <c r="A562" s="6" t="s">
        <v>48</v>
      </c>
      <c r="B562" s="4">
        <v>101281</v>
      </c>
      <c r="C562" s="4">
        <v>220584</v>
      </c>
      <c r="D562" s="4">
        <v>0</v>
      </c>
      <c r="E562" s="4">
        <v>13135</v>
      </c>
      <c r="F562" s="4">
        <v>0</v>
      </c>
      <c r="G562" s="4">
        <v>335000</v>
      </c>
    </row>
    <row r="563" spans="1:7" ht="12.75" x14ac:dyDescent="0.2">
      <c r="A563" s="6" t="s">
        <v>49</v>
      </c>
      <c r="B563" s="4">
        <v>119100</v>
      </c>
      <c r="C563" s="4">
        <v>202765</v>
      </c>
      <c r="D563" s="4">
        <v>0</v>
      </c>
      <c r="E563" s="4">
        <v>13135</v>
      </c>
      <c r="F563" s="4">
        <v>0</v>
      </c>
      <c r="G563" s="4">
        <v>335000</v>
      </c>
    </row>
    <row r="564" spans="1:7" ht="12.75" x14ac:dyDescent="0.2">
      <c r="A564" s="6" t="s">
        <v>50</v>
      </c>
      <c r="B564" s="4">
        <v>119100</v>
      </c>
      <c r="C564" s="4">
        <v>202765</v>
      </c>
      <c r="D564" s="4">
        <v>0</v>
      </c>
      <c r="E564" s="4">
        <v>13135</v>
      </c>
      <c r="F564" s="4">
        <v>0</v>
      </c>
      <c r="G564" s="4">
        <v>335000</v>
      </c>
    </row>
    <row r="565" spans="1:7" ht="12.75" x14ac:dyDescent="0.2">
      <c r="A565" s="6" t="s">
        <v>51</v>
      </c>
      <c r="B565" s="4">
        <v>143461.79999999999</v>
      </c>
      <c r="C565" s="4">
        <v>178403.20000000001</v>
      </c>
      <c r="D565" s="4">
        <v>0</v>
      </c>
      <c r="E565" s="4">
        <v>13135</v>
      </c>
      <c r="F565" s="4">
        <v>0</v>
      </c>
      <c r="G565" s="4">
        <v>335000</v>
      </c>
    </row>
    <row r="566" spans="1:7" ht="12.75" x14ac:dyDescent="0.2">
      <c r="A566" s="6" t="s">
        <v>52</v>
      </c>
      <c r="B566" s="4">
        <v>71661.8</v>
      </c>
      <c r="C566" s="4">
        <v>245203.20000000001</v>
      </c>
      <c r="D566" s="4">
        <v>0</v>
      </c>
      <c r="E566" s="4">
        <v>18135</v>
      </c>
      <c r="F566" s="4">
        <v>0</v>
      </c>
      <c r="G566" s="4">
        <v>335000</v>
      </c>
    </row>
  </sheetData>
  <mergeCells count="1">
    <mergeCell ref="A1:G1"/>
  </mergeCells>
  <phoneticPr fontId="0" type="noConversion"/>
  <printOptions horizontalCentered="1"/>
  <pageMargins left="0" right="0" top="0.511811023622047" bottom="0.511811023622047" header="0.511811023622047" footer="0.27559055118110198"/>
  <pageSetup scale="84" orientation="landscape" r:id="rId1"/>
  <headerFooter alignWithMargins="0">
    <oddHeader xml:space="preserve">&amp;C
</oddHeader>
    <oddFooter xml:space="preserve">&amp;C&amp;"Arial,Regular"&amp;P  </oddFooter>
  </headerFooter>
  <rowBreaks count="2" manualBreakCount="2">
    <brk id="38" max="16383" man="1"/>
    <brk id="389" max="16383" man="1"/>
  </rowBreaks>
  <ignoredErrors>
    <ignoredError sqref="A6 A52 A377 A8 A10 A12 A14 A39 A546 A5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1977-2026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2014-07-09T21:51:42Z</cp:lastPrinted>
  <dcterms:created xsi:type="dcterms:W3CDTF">2001-12-14T15:00:11Z</dcterms:created>
  <dcterms:modified xsi:type="dcterms:W3CDTF">2026-09-17T15:36:27Z</dcterms:modified>
</cp:coreProperties>
</file>